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Garias\Desktop\ISO - EEJ\2026 ISO\FODA Y RIESGOS 2025\"/>
    </mc:Choice>
  </mc:AlternateContent>
  <bookViews>
    <workbookView xWindow="0" yWindow="0" windowWidth="19200" windowHeight="6615"/>
  </bookViews>
  <sheets>
    <sheet name="PLAN DE TRABAJO - 2025" sheetId="9" r:id="rId1"/>
    <sheet name="Hoja1" sheetId="4" r:id="rId2"/>
    <sheet name="RIESGO 1" sheetId="5" r:id="rId3"/>
    <sheet name="RIESGO 2" sheetId="6" r:id="rId4"/>
    <sheet name="RIESGO 3" sheetId="7" r:id="rId5"/>
    <sheet name="RIESGO 4" sheetId="8" r:id="rId6"/>
    <sheet name="plan de trabajo" sheetId="3" r:id="rId7"/>
  </sheets>
  <definedNames>
    <definedName name="_xlnm.Print_Area" localSheetId="6">'plan de trabajo'!$A$1:$Q$12</definedName>
    <definedName name="_xlnm.Print_Area" localSheetId="0">'PLAN DE TRABAJO - 2025'!$A$1:$Q$12</definedName>
    <definedName name="_xlnm.Print_Titles" localSheetId="6">'plan de trabajo'!$8:$8</definedName>
    <definedName name="_xlnm.Print_Titles" localSheetId="0">'PLAN DE TRABAJO - 2025'!$8:$8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 i="9" l="1"/>
  <c r="P12" i="9" l="1"/>
  <c r="O12" i="9"/>
  <c r="Q12" i="9" s="1"/>
  <c r="L12" i="9"/>
  <c r="E12" i="9"/>
  <c r="P11" i="9"/>
  <c r="O11" i="9"/>
  <c r="Q11" i="9" s="1"/>
  <c r="L11" i="9"/>
  <c r="E11" i="9"/>
  <c r="P10" i="9"/>
  <c r="O10" i="9"/>
  <c r="L10" i="9"/>
  <c r="E10" i="9"/>
  <c r="P9" i="9"/>
  <c r="O9" i="9"/>
  <c r="Q9" i="9" s="1"/>
  <c r="E9" i="9"/>
  <c r="Q10" i="9" l="1"/>
  <c r="P12" i="3"/>
  <c r="O12" i="3"/>
  <c r="L12" i="3"/>
  <c r="E12" i="3"/>
  <c r="P11" i="3"/>
  <c r="O11" i="3"/>
  <c r="Q11" i="3" s="1"/>
  <c r="L11" i="3"/>
  <c r="E11" i="3"/>
  <c r="Q12" i="3" l="1"/>
  <c r="E9" i="3"/>
  <c r="P10" i="3"/>
  <c r="O10" i="3"/>
  <c r="P9" i="3"/>
  <c r="O9" i="3"/>
  <c r="L10" i="3" l="1"/>
  <c r="L9" i="3"/>
  <c r="Q10" i="3" l="1"/>
  <c r="E10" i="3"/>
  <c r="Q9" i="3" l="1"/>
</calcChain>
</file>

<file path=xl/sharedStrings.xml><?xml version="1.0" encoding="utf-8"?>
<sst xmlns="http://schemas.openxmlformats.org/spreadsheetml/2006/main" count="200" uniqueCount="149">
  <si>
    <t>Riesgo Inherente</t>
  </si>
  <si>
    <t>Proceso:</t>
  </si>
  <si>
    <t>Acciones</t>
  </si>
  <si>
    <t>Riesgo identificado</t>
  </si>
  <si>
    <t>Plan de Trabajo de Identificación de Riesgos</t>
  </si>
  <si>
    <t>Oportunidad/Fortaleza</t>
  </si>
  <si>
    <t xml:space="preserve">Actividades específicas </t>
  </si>
  <si>
    <t>% Avance</t>
  </si>
  <si>
    <t>Eficiencia
del
Mitigador</t>
  </si>
  <si>
    <t>A mitigar</t>
  </si>
  <si>
    <t>Probabilidad</t>
  </si>
  <si>
    <t>Severidad</t>
  </si>
  <si>
    <t>Evaluación ajustada residual</t>
  </si>
  <si>
    <t>Riesgo residual</t>
  </si>
  <si>
    <t>Severidad
(Impacto)</t>
  </si>
  <si>
    <t xml:space="preserve"> Fecha Revaloración del Riesgo</t>
  </si>
  <si>
    <t>Fecha de identificación</t>
  </si>
  <si>
    <t>Versión: 07</t>
  </si>
  <si>
    <t>Responsable del Seguimiento</t>
  </si>
  <si>
    <t>Criterio de 
eficiencia 
de control</t>
  </si>
  <si>
    <t>Descripción del criterio</t>
  </si>
  <si>
    <t>Mitigación 
del riesgo</t>
  </si>
  <si>
    <t>Capacidad</t>
  </si>
  <si>
    <t>Valor de Mitigación</t>
  </si>
  <si>
    <t>Básico</t>
  </si>
  <si>
    <t>Operativo</t>
  </si>
  <si>
    <t>Funcional</t>
  </si>
  <si>
    <t>Razonable</t>
  </si>
  <si>
    <t>Ineficiente</t>
  </si>
  <si>
    <t>Mínima</t>
  </si>
  <si>
    <t>Media</t>
  </si>
  <si>
    <t>Aceptable</t>
  </si>
  <si>
    <t>Eficiente</t>
  </si>
  <si>
    <t>El control se incluye formalmente en políticas y procedimientos escritos, actualizados de acuerdo a la necesidad de la entidad, enfocándose en el funcionamiento de los procesos operativos clave para el alcance de objetivos. Los controles son comunicados por escrito a los empleados. (manuales, instructivos, acuerdos)</t>
  </si>
  <si>
    <t>Fecha de Actualización</t>
  </si>
  <si>
    <t>S</t>
  </si>
  <si>
    <t>P</t>
  </si>
  <si>
    <t>Escuela de Estudios Judiciales</t>
  </si>
  <si>
    <t xml:space="preserve">Presentar fallas técnicas frecuentes, problemas de conexión, baja calidad de video y audio, así como tiempos de respuesta lentos. Adicionalmente limita la capacidad de los docentes en sus presentaciones limitando la calidad de los recursos educativos de la Escuela. </t>
  </si>
  <si>
    <r>
      <t xml:space="preserve">Organismos internacionales que interesados en dar apoyo a instituciones gubernamentales, </t>
    </r>
    <r>
      <rPr>
        <b/>
        <sz val="12"/>
        <color theme="1"/>
        <rFont val="Times New Roman"/>
        <family val="1"/>
      </rPr>
      <t>O1</t>
    </r>
  </si>
  <si>
    <r>
      <t xml:space="preserve">Apoyo de las autoridades. </t>
    </r>
    <r>
      <rPr>
        <b/>
        <sz val="12"/>
        <color theme="1"/>
        <rFont val="Times New Roman"/>
        <family val="1"/>
      </rPr>
      <t>O3</t>
    </r>
  </si>
  <si>
    <t>1. Área de Registro y Control Académico
2. Coordinación Técnica
3. Coordinación de Programas de Formación</t>
  </si>
  <si>
    <t>Coordinación Administrativa</t>
  </si>
  <si>
    <t>1. Área de Detección de Necesidades de Capacitación. 
2. Coordinación Técnica</t>
  </si>
  <si>
    <t>Retraso en la creación de cursos, asignación de personal, generar listados de asistencia, registros de notas, asistencia, dificultad en las inscripciones, emisión de diplomas, así como las solicitudes de reportes y la emisión masiva de las constancias de cursos aprobados. Esto representa el incremento de la carga de trabajo debido a la gestión realizada de forma manual</t>
  </si>
  <si>
    <t>Gestionar la actualización y/o creación de un nuevo Sistema de Registro y Control Académico.</t>
  </si>
  <si>
    <t xml:space="preserve">Diligenciar la asignación y/o compra del equipo tecnológico para las capacitaciones y personal administrativo  </t>
  </si>
  <si>
    <t xml:space="preserve">Solicitar a la Gerencia de Infraestructura el mantenimiento correctivo y preventivo de las instalaciones de la Escuela de Estudios Judiciales. </t>
  </si>
  <si>
    <t>Coordinación Técnica y Registro y Control Académico</t>
  </si>
  <si>
    <t>3. Por parte  de Gestión de Calidad de la Escuela se enviaron correos electrónicos a los responsables del seguimiento en las siguientes fechas: 27 de enero de 2023, 06 de febrero 2023, 21 de febrero 2023, 23 junio 2023.</t>
  </si>
  <si>
    <t xml:space="preserve">7. Por parte de la Gerencia de Infomática a través del oficio GIT-1355-2023/PLMF-gasg solicitan una reunión el día miercoles 09 de agosto en la Escuela de Estudios Judiciales con el objetivo de aclarar y solventar dudas sobre la misma. </t>
  </si>
  <si>
    <t xml:space="preserve">Coordinación Técnica y Área de Detección de Necesidades de Capacitación </t>
  </si>
  <si>
    <t>3. Respuesta del oficio SGCEEJ-04- 2024/SERV/Giovanni Arias del GIT por oficio GT-G-64-2024-JGC/ar en el cual indican que la Gerencia no puede adquirir equipo para las dependencias y unidades administrativas, recomendando iniciar el proceso de compra por el F56. Fecha 17 de febrero 2024.</t>
  </si>
  <si>
    <t>1. Oficio número SGCEEJ-04-2024/SERV/ Giovanni Arias, oficio dirigido a la Gerencia de Informática, solicitando se pueda informar si dentro del cronograma 2024 se tiene proyectada la fecha estimada de entrega del equipo de computo a la Escuela del lote adquirido por el Organismo Judicial. Fecha 12 de enero 2024.</t>
  </si>
  <si>
    <r>
      <t xml:space="preserve">2. Se envía oficio número SGCEEJ-08-2024/SERV/Giovanni Arias dirigido a la Gerencia de Informática y copia a la Secretaría de la Presidencia con </t>
    </r>
    <r>
      <rPr>
        <b/>
        <sz val="10"/>
        <rFont val="Arial"/>
        <family val="2"/>
      </rPr>
      <t xml:space="preserve">fecha 13 de febrero 2024, </t>
    </r>
    <r>
      <rPr>
        <sz val="10"/>
        <rFont val="Arial"/>
        <family val="2"/>
      </rPr>
      <t>solicitando laptops, cámaras web, audífonos, cámaras web para la ejecución de actividades académicas.</t>
    </r>
  </si>
  <si>
    <t xml:space="preserve">4. Por medio de oficio número GIT-G329-2024-JGC/ar recibido 06 de marzo de 2024, indican que no se cuenta con equipos de inventario para poder proporcionar a la Escuela ni otras Sedes a su cargo, por lo que se solicita realizar la F56 a la Unidad de Adquisiciones de Bienes y Servicios para que inicien el proceso de compra. 
</t>
  </si>
  <si>
    <t xml:space="preserve">5. Por medio de oficio número SGCEEJ-18-2024/Giovanni Arias, con fecha 24 de abril de 2024 se solicitó al GIT se incremente la velocidad de internet y 10 modem para facilitar la conexión a internet.
</t>
  </si>
  <si>
    <t>6. Por medio de oficio número GIT-687-2024/faum la Gerencia de Informática notifica el incremento del ancho de banda de internet de 30 a 50 megas e informa que no cuenta con modems por lo que no se puede hacer la asignación solicitada.</t>
  </si>
  <si>
    <t>nro.</t>
  </si>
  <si>
    <r>
      <t xml:space="preserve">Procedimiento establecido para la detección de necesidades de capacitación para la construcción del Programa de Formación Judicial y Administrativo. </t>
    </r>
    <r>
      <rPr>
        <b/>
        <sz val="12"/>
        <rFont val="Times New Roman"/>
        <family val="1"/>
      </rPr>
      <t>F4</t>
    </r>
  </si>
  <si>
    <t xml:space="preserve">Gestionar con la Gerencia de Informática la creación de la Plataforma de Detección de Necesidades de Capacitación. </t>
  </si>
  <si>
    <t>No contar con espacios físicos con las condiciones idóneas para realizar actividades académicas, por la falta de mantenimiento de las dependencias encargadas, afectando la salud de los discentes y  personal administrativo de la Escuela.</t>
  </si>
  <si>
    <t>El control se ejecuta de la forma en que la dependencia considera adecuada según el criterio de la autoridad jerárquica a cargo del proceso.</t>
  </si>
  <si>
    <t>El control es transmitido por designación de un cargo a otro informalmente (instrucciones verbales), para lograr el funcionamiento operativo y con decisiones centralizadas en la autoridad jerárquica a cargo del proceso.</t>
  </si>
  <si>
    <t>El control es parte de documentos e instrucciones dadas por escrito (oficios, correos, circulares, otros) a los empleados o mediante la transmisión de conocimientos (inducciones, talleres, charlas). Los controles buscan el funcionamiento de procesos administrativos para el alcance de objetivos operativos.</t>
  </si>
  <si>
    <t>El diseño del control permite su actualización constante, para que funcione oportuna y eficientemente en la ejecución de la estrategia operacional, sus procesos y cumplimiento normativo. El control es comunicado a los empleados y funcionarios mediante comunicaciones por escrito y capacitaciones formales, frecuentes y planificadas. 
El control mitiga riesgos y permite la retroalimentación a sus ejecutores, para la mejora continua.</t>
  </si>
  <si>
    <t>Óptima</t>
  </si>
  <si>
    <t>4. Por medio de oficio número SGCEEJ-26-2023/LILLIANITEN con fecha 12 de julio 2023 se realiza reiteración de los oficios números 11-2022/ampp/efag y 1726-2022/AMPP/alejandracuin  para la creación de herramienta informativa para la Detección de Necesidades de Capacitación.</t>
  </si>
  <si>
    <t xml:space="preserve">1. Se envia oficio número OF. SGCEEJ-12-2024/SERV/GIOVANNI ARIAS dirigido a la Secretaría de la Presidencia con fecha 13 de febrero 2024, con el objeto de solicitar el apoyo y girar las instrucciones a donde corresponda para  la reparación de las filtraciones de agua, compra de escritorios universitarios, sillas giratorias, y asignación de vehiculos oficiales. </t>
  </si>
  <si>
    <t>2. Secretario General de la Presidencia, indica que se giraron las instrucciones a la Gerencia de Infraestructura para que realice las reparaciones necesarias a las Instalaciones de la Escuela. Oficio número PRESI-851-2024/eao de fecha 26 de febrero 2024.</t>
  </si>
  <si>
    <t>1. Solicitar mediante oficio al GIT el cambio de equipo de cómputo  del personal de la Escuela según el lote adquirido de computadoras.
2. Consultar al GIT si dentro del inventario a su cargo cuentan con cañoneras y laptops  que puedan ser asignados a la Escuela para utilizarse en la ejecución de actividades académicas.
2. Consultar si, se tiene disponibilidad por medio de cooperante
3. Seguimiento a la consulta con Secretaria de Fortalecimiento
4. Recepción de donativos
5. Asignación de equipo
6. Gestión de compra para UPS
7. Emisión y Aprobación de F-56
8. Compra de UPS
9. Entrega y asignación de UPS al personal
10. Solicitar al GITel incremento de velocidad de navegación.
11.  Solicitar al GITla asignación de modems para utilizarse por las áreas de la Escuela.</t>
  </si>
  <si>
    <t>Septiembre 2024</t>
  </si>
  <si>
    <r>
      <rPr>
        <b/>
        <sz val="12"/>
        <color indexed="8"/>
        <rFont val="Century Gothic"/>
        <family val="2"/>
      </rPr>
      <t xml:space="preserve">Sistema de Gestión de Calidad </t>
    </r>
    <r>
      <rPr>
        <sz val="12"/>
        <color indexed="8"/>
        <rFont val="Century Gothic"/>
        <family val="2"/>
      </rPr>
      <t xml:space="preserve">
Planeación Estratégica
FO-PE-04</t>
    </r>
  </si>
  <si>
    <t>No.</t>
  </si>
  <si>
    <t>1. Solicitar a la Gerencia de Informática la actualización, implementación y migración de un sistema informático para el Registro y Control Académico y control de docentes.
2. Realizar reiteraciones a la Gerencia de Informática
3. Propuesta de Cooperantes
4. Elaboración de los TRD por parte de las Coordinaciones involucradas
5. Reuniones de validación de TDR por las Coordinaciones
6. Remitir TDR a la entidad Cooperante
7. Seguimiento a la solicitud del Sistema Informatico
8. Contratación de profesional por parte del cooperante
9. Reuniones de seguimiento del profesional con Escuela
10. Verificaciones del cronograma de trabajo del profesional contratado
11. Solicitud de reuniones con el Personal de la Escuela/Cooperante/Profesional contratado
12. Presentación de avances al personal de la Escuela
13. Capacitación al personal de la Escuela
14. Implementación del nuevo sistema por parte de Registro y Control Académico</t>
  </si>
  <si>
    <t>1. Solicitar a la Gerencia de Informática del Organismo Judicial el requerimiento de la creación e implementación de un sistema informático que permita realizar el proceso de Detección de Necesidades de Capacitación de forma electrónica.
2. Dar el seguimiento para el desarrollo e implementación del referido sistema a la Gerencia de Informática.
Elaboración de los TRD por parte de las Coordinaciones involucradas
3. Reuniones de validación de TDR por las Coordinaciones
4. Remitir TDR a la entidad Cooperante
5. Seguimiento a la solicitud del Sistema Informatico
6. Contratación de profesional por parte del cooperante
7. Reuniones de seguimiento del profesional con Escuela
8. Verificaciones del cronograma de trabajo del profesional contratado
9. Seguimiento al proceso de creación de Modulo
10. Envio de correos a la entidad Cooperante
11. Solicitud de reuniones conjuntas con el Personal de la Escuela/Cooperante/Profesional contratado/GIT
12. Presentación de avances por el profesional contratado
13. Presentación del funcionamiento del modulo
14. Capacitación al personal encargado de la herramienta Sistema de DNC
15.Implementación del nuevo sistema por parte del área de DNC.</t>
  </si>
  <si>
    <t>1. Solicitar a la Gerencia de Infraestructura la reparación del auditorio virtual y auditorio convencional.
2. Reiteración de las reparaciones del techo
3. Recepción de respuestas y propuestas de Gerencia de Infraestructura
4. Gestión de solicitudes para el mantenimiento de puntos de conexión eléctricos
5. Seguimiento a la propuesta de instalación de nylon en el techo
6. Realización de oficios para solicitar remoción del nylon colocado ya que este se arruino
7. Solicitud de remoción de las lonas que sirven de sombra en las ventanas de Coordinación Técnica y Puerta de la Coordinación General.
8. Revisión, reparación y/o cambio de puntos de red de la Escuela</t>
  </si>
  <si>
    <t xml:space="preserve"> </t>
  </si>
  <si>
    <t>Incremento en la carga de trabajo debido a la necesidad de gestionar procesos académicos de forma manual y con errores potenciales en la creación de cursos, asignación de discentes, generación de listados, registro de notas, y emisión de certificados.</t>
  </si>
  <si>
    <t xml:space="preserve">Falta de agilidad y limitación en el alcance de insumos necesarios para elaborar el Programa de Formación Judicial y Administrativo para el personal del Organismo Judicial. </t>
  </si>
  <si>
    <t>Espacios físicos sin condiciones idóneas para el desarrollo de actividades académicas, lo cual afecta la funcionalidad de la institución y el bienestar de quienes la integran.</t>
  </si>
  <si>
    <t>Fallas técnicas frecuentes, problemas de conexión, baja calidad de video y audio, y tiempos de respuesta lentos durante las clases virtuales</t>
  </si>
  <si>
    <t>1. Solicitar mediante oficio al GIT el cambio de equipo de cómputo  del personal de la Escuela según el lote adquirido de computadoras.
2. Consultar al GIT si dentro del inventario a su cargo cuentan con cañoneras y laptops  que puedan ser asignados a la Escuela para utilizarse en la ejecución de actividades académicas.
2. Consultar si, se tiene disponibilidad por medio de cooperante
3. Seguimiento a la consulta con Secretaria de Fortalecimiento
4. Recepción de donativos
5. Asignación de equipo
6. Gestión de compra para UPS
7. Emisión y Aprobación de F-56
8. Compra de UPS
9. Entrega y asignación de UPS al personal
10. Solicitar al GITel incremento de velocidad de navegación.
11.  Solicitar al GITla asignación de modems para utilizarse por las áreas de la Escuela.
12. Solicitar a la GIT información de las caracteristicas de las computadoras
13. Trasladar por medio de oficio la solicitud de equipo tecnológico ante Secretaría de Fortalecimient.</t>
  </si>
  <si>
    <t xml:space="preserve">No contar con una herramienta informática para la Detección de Necesidades de Capacitación que permita la agilización y amplíe el alcance de insumos para la elaboración del Programa de Formación.   
</t>
  </si>
  <si>
    <t xml:space="preserve">1. El 15 de febrero del 2024; se remite oficio SGCEEJ-13-2024/SERV/Giovanni Arias, dirijido a la Gerencia de Informatica, solicitando la modernización del Sistema de Convocatorias de la Escuela de Estudios Judiciales, esto se realizo como primer paso para mejorar el proceso de gestión ácademica. </t>
  </si>
  <si>
    <t xml:space="preserve">2. Seguimiento por medio de correo, el cual contiene información de acuerdo a la propuesta del Sistema de Registro y Control Académico plantada durante el año 2023. Se adjunta listado de reunión sostenida el día 22/02/2024, correspondiente al planteamiento inicial del diseño del Módulo de Docentes, orientado a digitalizar la administracion y control de la Red Docente de la Escuela de Estudios Judiciales. </t>
  </si>
  <si>
    <t xml:space="preserve">3. El 9/04/2024: mediante oficio No. SFJYC.411-2024/FDJCM/slgo, la Secretaria de Fortalecimiento traslada Plan de Trabajo de Identificacion de Riesgo, para el desarrollo e implementacion del Sistema de Registro y Control Académico para el control de docentes. </t>
  </si>
  <si>
    <r>
      <rPr>
        <sz val="11"/>
        <color rgb="FF000000"/>
        <rFont val="Calibri"/>
        <family val="2"/>
      </rPr>
      <t>4. El 29/04/2024: Por medio del Oficio No. 34-2024/EMMC-AFAR-RASC/Giovanni,  la Escuela de Estudios Judiciales remite a Direccion la propuesta para el desarrollo e implementacion de un sistema informático para el registro académico y control de docentes, como parte de la actividad denominada “</t>
    </r>
    <r>
      <rPr>
        <i/>
        <sz val="11"/>
        <color rgb="FF000000"/>
        <rFont val="Calibri"/>
        <family val="2"/>
      </rPr>
      <t>Modernización de la Infraestructura Digial de la Escuela de Estudios Judiciales</t>
    </r>
    <r>
      <rPr>
        <sz val="11"/>
        <color rgb="FF000000"/>
        <rFont val="Calibri"/>
        <family val="2"/>
      </rPr>
      <t xml:space="preserve">.” </t>
    </r>
  </si>
  <si>
    <t xml:space="preserve">5. Por medio de correo electrónico, se coordinó la  reunión con representantes de la Escuela de Estudios Judiciales, Gerencia de Informatica, Secretaría de Fortalecimineto,  UNODC, e Ingeniero a contratarse, para la revisión y análisis de los TDR y la propuesta de la Escuela. </t>
  </si>
  <si>
    <t xml:space="preserve">6. Se adjunta la validación y corrección de los TDR, enviados por la Secretaría de Fortalecimieto. </t>
  </si>
  <si>
    <t xml:space="preserve">7. Se adjuntan correos electónicos en solicitud de segumiento al status y validar el proceso del Módulo DNC Y RYCA. </t>
  </si>
  <si>
    <t>8. Listado del personal convocado a la  reunion “Digitalizacion EEJ, UNDOC, Sistema Docente y RYCA, con fecha 17/01/2025.”</t>
  </si>
  <si>
    <t>9. Listado del personal convocado a la Reunion “Nuevo Sistema”, con fecha 23/01/2025.</t>
  </si>
  <si>
    <t>10. El 8/04/2025 se atendió la solicitud de la Gerencia de Informática y Cooperante quien solicitó a la Escuela de Estudios Judiciales compartir los formatos codificados y utilizados en los procesos académicos como: diplomas, informes de ejecución, listados de asistencia, red docente y y evaluaciones de actividades academicas, entre otros.</t>
  </si>
  <si>
    <t xml:space="preserve">11. Se incorpora hilo de correos y solicitud de revisión referente a la recolección de narrativas e historias de usuarios del Sistema Académico Integrado, asi mismo el listado del personal presente. </t>
  </si>
  <si>
    <t xml:space="preserve">12. Se adjunta Oficio No. SGCEEJ-10-2025/Giovanni Arias, mediante el cual se solicita una ampliación de una semana para concluir la revisión del documento de las Narrativas e Historias de Usuario, para el RYCA. </t>
  </si>
  <si>
    <t xml:space="preserve">13. Se adjunta correo en respuesta del Ingeniero encargado para la revisión de la Narrativa. </t>
  </si>
  <si>
    <t>14. l 1/08/2025 mediante el Oficio No. 967-2025/SERV/Susan Alay, se aprobó la Narrativa e Historias de Usuario, correspondiente a los módulos: Red de docentes, Programa de Formación Inicial, Programa de Formación Continua y Gestion de Certificaciones y Reportes.</t>
  </si>
  <si>
    <r>
      <rPr>
        <sz val="11"/>
        <color rgb="FF000000"/>
        <rFont val="Calibri"/>
        <family val="2"/>
      </rPr>
      <t>15. Se adjunta correo de fecha 14/11/2025 por medio del cual Secretaría de Fortalecimiento programó una reunión para el</t>
    </r>
    <r>
      <rPr>
        <b/>
        <sz val="11"/>
        <color rgb="FF000000"/>
        <rFont val="Calibri"/>
        <family val="2"/>
      </rPr>
      <t xml:space="preserve"> 27 de noviembre</t>
    </r>
    <r>
      <rPr>
        <sz val="11"/>
        <color rgb="FF000000"/>
        <rFont val="Calibri"/>
        <family val="2"/>
      </rPr>
      <t xml:space="preserve">, en un horario de </t>
    </r>
    <r>
      <rPr>
        <b/>
        <sz val="11"/>
        <color rgb="FF000000"/>
        <rFont val="Calibri"/>
        <family val="2"/>
      </rPr>
      <t>9:00 a 12:00 horas</t>
    </r>
    <r>
      <rPr>
        <sz val="11"/>
        <color rgb="FF000000"/>
        <rFont val="Calibri"/>
        <family val="2"/>
      </rPr>
      <t xml:space="preserve">, en las instalaciones de la Escuela de Estudios Judiciales. Para este espacio de trabajo se coordinará la participación de la </t>
    </r>
    <r>
      <rPr>
        <b/>
        <sz val="11"/>
        <color rgb="FF000000"/>
        <rFont val="Calibri"/>
        <family val="2"/>
      </rPr>
      <t>Gerencia de Informática</t>
    </r>
    <r>
      <rPr>
        <sz val="11"/>
        <color rgb="FF000000"/>
        <rFont val="Calibri"/>
        <family val="2"/>
      </rPr>
      <t>, a fin de brindar el acompañamiento técnico necesario.</t>
    </r>
  </si>
  <si>
    <t xml:space="preserve">7. Se adjunta correo electronico de seguimiento l estatus del proceso de las computadoras de escritorio que serian donadas a la EEJ. </t>
  </si>
  <si>
    <t xml:space="preserve">8. Se adjunta correo electrónico de consulta a la Secretaría de Fortalecimiento para la donación de computadoras de escritorio. </t>
  </si>
  <si>
    <t>9. Se adjuntan oficios de la entrega de donación de 15 computadoras de escritorio (10 Coordinación Técnica y 5 Coordinación de Programas de Formación.</t>
  </si>
  <si>
    <t xml:space="preserve">2. Por medio de oficio número 1726-2022/AMPP/alejandracuin, de fecha 17 de noviembre 2022, Dirección de la EEJ reitera al CIT lo solicitado mediante oficio número 1150-2022/AMPP/EFAG. </t>
  </si>
  <si>
    <r>
      <t xml:space="preserve">6. Por medio de oficio número GTI-1355-2023/PLMF-gasg de fecha </t>
    </r>
    <r>
      <rPr>
        <sz val="13"/>
        <color rgb="FFFF0000"/>
        <rFont val="Arial"/>
        <family val="2"/>
      </rPr>
      <t>4/08/2023</t>
    </r>
    <r>
      <rPr>
        <sz val="13"/>
        <color rgb="FF000000"/>
        <rFont val="Arial"/>
        <family val="2"/>
      </rPr>
      <t xml:space="preserve">, convocan a una reunión el día miércoles </t>
    </r>
    <r>
      <rPr>
        <sz val="13"/>
        <color theme="1"/>
        <rFont val="Arial"/>
        <family val="2"/>
      </rPr>
      <t>09/08/2023</t>
    </r>
    <r>
      <rPr>
        <sz val="13"/>
        <color rgb="FF000000"/>
        <rFont val="Arial"/>
        <family val="2"/>
      </rPr>
      <t xml:space="preserve"> a las 9:00 en la Escuela de Estudios Judiciales, por seguimiento de la solicitud número SGCEEJ-26-2023/LILLIANITEN. </t>
    </r>
  </si>
  <si>
    <t>8. Se adjunta listado de asistencia y minuta de reunión de fecha 9/08/2023, en la que participaron: Dirección, Coordinación General, Coordinación Técnica, Capacitador, analista de coordinación técnica, gestor e Ingeniero del GITsobre la Herramienta informatica para la Detección de Necesidades de Capacitación de la Escuela de Estudios Judiciales, se analizó la propuesta de la plataforma.</t>
  </si>
  <si>
    <t>13. Se adjunta correo electrónico enviado por la Licenciada Shirley Lucrecia García, relacionado al módulo informático para la DNC, indicando que fue recibida la confirmación de la UNODC sobre la viabilidad de brindar el apoyo proponiendo a la Ingeniera María Castillo para que a partir del presente mes se de inicio con las actividades, siendo necesaria la participación de las partes interesadas y definir el plan de trabajo. 23 de febrero 2024</t>
  </si>
  <si>
    <t xml:space="preserve">14. Se adjunta listado de asistencia de la reunión sostenida el día 01 de marzo 2024, para seguimiento de la plataforma DNC con Secretaría de Fortalecimiento, UNODC, Gerencia de Informática y EEJ. </t>
  </si>
  <si>
    <t>15. Se adjunta listado de asistencia de la reunión sotenida el día 13 de marzo 2024 de seguimiento de plataforma DNC y correos con información solicitada por la Ingeniera Castillo Martini, adjuntando Boleta DNC, Programa de Formación Judicial y Administrativo, Propuesta del Consolidado DNC 13 de marzo 2024.</t>
  </si>
  <si>
    <t>19. Listado de asistencia reunión GIT y Escuela de seguimiento  a la construcción de la Herramienta DNC. De fecha 10/04/2024</t>
  </si>
  <si>
    <t xml:space="preserve">20. Por medio de oficio número GIT-533-2024-VHFC/avsdc con fecha 10 de abril 2024, brinda respuesta a la reiteración de oficio SGCEEJ-16-2024/giovanni arias, sobre el status de la herramienta informatica de DNC, informado que el cooperante UNODC designó a la Ingeniera María Castillo y el GIT al lic Gary Solares para el seguimiento del mismo. </t>
  </si>
  <si>
    <t>22. Correo de seguimiento para reunión programada para el día 05/08/2024 con la Ingeniera contratada para elaboración del Módulo de DNC</t>
  </si>
  <si>
    <t>34. Hilo de correos en seguimiento a la entrega del producto final DNC. Fecha 24/11/2025.</t>
  </si>
  <si>
    <r>
      <rPr>
        <b/>
        <sz val="13"/>
        <color indexed="8"/>
        <rFont val="Arial"/>
        <family val="2"/>
      </rPr>
      <t xml:space="preserve">
</t>
    </r>
    <r>
      <rPr>
        <sz val="13"/>
        <color indexed="8"/>
        <rFont val="Arial"/>
        <family val="2"/>
      </rPr>
      <t xml:space="preserve">1. Por medio de oficio número 1150-2022/AMPP/EFAG de fecha </t>
    </r>
    <r>
      <rPr>
        <sz val="13"/>
        <color theme="1"/>
        <rFont val="Arial"/>
        <family val="2"/>
      </rPr>
      <t>19 de julio de 2022</t>
    </r>
    <r>
      <rPr>
        <sz val="13"/>
        <color indexed="8"/>
        <rFont val="Arial"/>
        <family val="2"/>
      </rPr>
      <t xml:space="preserve">, Dirección solicita al CIT la creación de herramienta informática para la Detección de Necesidades de Capacitación.
</t>
    </r>
    <r>
      <rPr>
        <b/>
        <sz val="13"/>
        <color indexed="8"/>
        <rFont val="Arial"/>
        <family val="2"/>
      </rPr>
      <t xml:space="preserve">
</t>
    </r>
  </si>
  <si>
    <t>5. Por medio de oficio número SPYDIOJ-688-2023/csep trasladan a Dirección el día 13 de Julio 2023 los términos de referencia solicitados por Secretaría de Planificación y Desarrollo Institucional al CIT para la contratación de un profesional para la construcción de la plataforma.</t>
  </si>
  <si>
    <t>9. Se adjunta oficio número SGCEEJ-35-2023/Giovanni Arias, de fecha 9/08/2023, en el cual se solicita al Área de DNC presentar los esquemas que contengan la información a requerir la opción de réplicas para el día 11/08/2023, esquemas para actividades por materia para el día 16/08/2023 y revisiones a la propuesta del GIT para el viernes 18 de agosto. Remitir dicho informe a la Gerencia de Informática para el día martes 22 de agosto.</t>
  </si>
  <si>
    <t xml:space="preserve">10. Se adjunta infome sobre el seguimiento a la herramienta DNC por medio de oficio nro. 1-2024/FABIOLA, con fecha 5/01/2024, trasladado de la Coordinación Técnica a Dirección. </t>
  </si>
  <si>
    <t xml:space="preserve">11. Dirección por medio de oficio número 04-2024/SERV/Fabiola Aguilar con fecha 05 de enero 2024,  informa al GIT la solicitud recibida por Secretaría de Planificación por oficio SPYDIOJ-1149-2023/csep fecha 23 de noviembre, por lo que se solicita se brinde el estatus en el que se encuentra la solicitud de la herramienta en la Gerencia. </t>
  </si>
  <si>
    <t>12. Se traslada a Secretaría de Planificación el informe de Coordinación Técnica y la solicitud realizada al GIT para verificar el seguimiento a la fecha del status de la Herramienta de DNC, por medio de oficio nro. 53-2024/SERV/Regina Gongora con fecha 23 de enero 2024.</t>
  </si>
  <si>
    <t>16.  Se adjunta correo electrónico enviado a la Ingeniera Castillo Martini, el cual incluye la propuesta de etiquetas solicitado en la reunión del 13 de marzo, que permitirá hacer la clasificación de las solicitudes de DNC recibidas con los temas de interés a capacitarse. 18 de marzo 2024.</t>
  </si>
  <si>
    <t xml:space="preserve">17. Se adjunta oficio número SGCEEJ-15-2024/Giovanni Arias con fecha 18 de marzo 2024 trasladado a la Licenciada Shirley García en el cual se define el alcance  de la plataforma sobre el proceso de DNC, asimismo, se enlistan las necesidades que debe respoder el producto final. </t>
  </si>
  <si>
    <t>18. Por medio de oficio número SGCEEJ-16-2024/Giovanni Arias con fecha 01 de abril 2024, se realiza reiteración de oficio número 04-2024/SERV/Fabiola Aguilar del 05 de enero 2024 enviado al GIT solicitando información sobre el estatus de la solicitud de la herramienta informatica DNC.</t>
  </si>
  <si>
    <t>21. Se consulta por medio de correos electrónicos el seguimiento de la plataforma de DNC a la Secretaria de Fortalecimiento, a los cuales responden que ya fueron trasladados el dia 16/05 los TDR por parte de informática al Cooperante UNODC. Tambien se adjuntan hilo de correos en seguimineto con UNODC indicando que los TDR son bastante generales y necesitan consertar reunión con representantes de la Gerencia de Informática y el seguimiento solicitado a la Escuela por Secretaría de Planificación sobre el status de la Plataforma DNC. con fechas 19/02/2024 al 22/07/2024</t>
  </si>
  <si>
    <t>23. Oficio nro. 42-2024/AFAR/Fabiola Aguilar, de fecha 17/09/2024, plan piloto de utilización de Google Forms para recopilación de información de DNC</t>
  </si>
  <si>
    <t>24. Hilo de correos en solicitud de seguimiento a la Escuela de Estudios Judiciales para el traslado del TDR. Con fecha 14/01/2025</t>
  </si>
  <si>
    <t>25.Hilo de correos de Aprobacion del TDR. Fecha 14/01/2025</t>
  </si>
  <si>
    <t xml:space="preserve">26. Se adjunta minuta de reunión de fecha 19 de febrero 2025 solicitada por la Escuela contando con la presencia de la Gerencia de Informática, Secretaría de Fortalecimiento, Consultora UNODC y Consultor externo de UNV-PNUD, asimismo se adjunta hilo de correos en seguimiento a la misma. </t>
  </si>
  <si>
    <t>27.  Se adjunta solicitud de seguimiento a la Ingeniera Maria Castillo por Correo electronico. Con fecha 25/03/2025</t>
  </si>
  <si>
    <t xml:space="preserve">28. Se Adjunta oficio SFJC-287-2025/cngm, de fecha 03 de abril del 2025, de la Secretaría de Fortalecimiento y Cooperación, indicando los pendientes de entrega y tomar en cuenta que se necesita la aceptación de ambos productos por parte de la Gerencia de Informática y Escuela de Estudios Judiciales. </t>
  </si>
  <si>
    <t>29. Se adjunta respuesta de la Ingeniera Maria Castillo, con informe de Segundo Informe de Avances y prototipado. Con fecha 7/04/2025.</t>
  </si>
  <si>
    <t>30. Se adjunta listado de asistencia de reunión de seguimiento y presentación de avances al Modulo DNC fecha 25/04/2025.</t>
  </si>
  <si>
    <t xml:space="preserve">31. Se adjunta listado de asistencia de reunión de seguimiento y presentación de avances al Modulo DNC fecha 07/05/2025. Asimismo correos de segumiento de dicha reunión. </t>
  </si>
  <si>
    <t>32. Se adjunta listado de asistencia de reunión de seguimiento de consultoría de DNC - 17 de junio 2025.</t>
  </si>
  <si>
    <t xml:space="preserve">33. Se adjunta el oficio nro. 765-2025/SERV/Maria Roldán con fecha 23 de junio 2025, por medio del cual se da por aceptado el módulo  de Detección de Necesidades de Capacitación. </t>
  </si>
  <si>
    <t xml:space="preserve">16. Se adjunta listado del personal convocado a la reunion " Seguimiento Sistema Informatico" de fecha 27/11/2025, la cual se llevo a cabo en la EEJ. </t>
  </si>
  <si>
    <t xml:space="preserve">1. Solicitar a la Gerencia de Informática la actualización, implementación y migración de un sistema informático para el Registro y Control Académico y control de docentes.
2. Realizar reiteraciones a la Gerencia de Informática
3. Propuesta de Cooperantes
4. Elaboración de los TRD por parte de las Coordinaciones involucradas
5. Reuniones de validación de TDR por las Coordinaciones
6. Remitir TDR a la entidad Cooperante
7. Seguimiento a la solicitud del Sistema Informatico
8. Contratación de profesional por parte del cooperante
9. Reuniones de seguimiento del profesional con Escuela
10. Reuniones de elaboración de Historias de Usuario con Formación Inicial
11. Reuniones de elaboración de Historias de Usuario con Formación Continua
12. Reuniones de elaboración de Historias de Usuario con Red Docente
13. Reuniones de elaboración de Historias de Usuario con Registro y Control Académico
14. Presentación de informe de Historias de Usuario
15. Reuniones de validación de Historias de Usuario con las áreas de formación continúa, formación Inicial, red docente y RyCA.
16. Revisión y aprobación de Historias de Usuario 
17. Elaboración del diseño funcional y técnico del sistema, con base en las Historias de Usuario aprobadas.
18. Definición de la arquitectura del sistema, flujos de información, perfiles de usuario y niveles de acceso.
19. Desarrollo de prototipos funcionales (mockups o versiones preliminares) de los módulos del sistema.
20. Revisión y validación institucional de los prototipos por parte de las áreas usuarias.
21.Desarrollo progresivo de los módulos del sistema conforme a las Historias de Usuario validadas, por modulos. 
22.Reuniones periódicas de seguimiento técnico y funcional durante la fase de desarrollo.
23. Ejecución de pruebas técnicas internas del sistema (funcionalidad, seguridad y rendimiento).
24. Ejecución de pruebas funcionales con usuarios clave de la Escuela (pruebas piloto).
25. Identificación, registro y priorización de incidencias, errores o mejoras detectadas.
26. Ajustes y correcciones al sistema derivados de las pruebas realizadas.
27. Validación final del sistema ajustado por parte de las áreas usuarias.
28. Elaboración de manuales de usuario y guías operativas del sistema.
29. Capacitación técnica y operativa al personal de la Escuela de Estudios Judiciales.
30. Implementación del sistema en ambiente de producción.
31. Migración de la información histórica al nuevo sistema, cuando corresponda.
32. Acompañamiento técnico durante el período inicial de uso del sistema.
33. Recepción formal del sistema por parte de la Escuela de Estudios Judiciales.
34. Elaboración y entrega del informe final del proyecto por parte del profesional o entidad cooperante.
35. Evaluación interna del funcionamiento del sistema y su impacto en el Registro y Control Académico.
36. Definición de lineamientos para el mantenimiento, actualización y mejora continua del sistema.
</t>
  </si>
  <si>
    <t>1. Solicitar a la Gerencia de Informática del Organismo Judicial el requerimiento para la creación e implementación de un sistema informático que permita realizar el proceso de Detección de Necesidades de Capacitación de forma electrónica.
2. Dar seguimiento técnico y administrativo al desarrollo e implementación del sistema con la Gerencia de Informática.
3. Elaboración de los Términos de Referencia (TDR) por parte de las Coordinaciones involucradas.
4. Reuniones de validación de los TDR por las Coordinaciones correspondientes.
5. Remitir los TDR a la entidad cooperante.
6. Seguimiento a la solicitud del sistema informático ante la entidad cooperante.
7. Contratación del profesional por parte de la entidad cooperante.
8. Reuniones de seguimiento del profesional contratado con la Escuela de Estudios Judiciales.
9. Verificación del cronograma de trabajo del profesional contratado.
10. Seguimiento al proceso de desarrollo y creación del módulo de DNC.
11. Comunicación y envío de requerimientos técnicos a la entidad cooperante.
12. Solicitud y realización de reuniones conjuntas con el personal de la Escuela, la entidad cooperante, el profesional contratado y la Gerencia de Informática.
13. Presentación periódica de avances del módulo por parte del profesional contratado.
14. Presentación funcional del módulo de DNC para revisión institucional.
15. Entrega formal del módulo de DNC por parte de la entidad cooperante a la Gerencia de Informática.
16. Ejecución de pruebas técnicas y funcionales del módulo en coordinación con la Gerencia de Informática.
17. Identificación y corrección de incidencias, ajustes o mejoras detectadas durante las pruebas
18.Capacitación al personal encargado del uso de la herramienta del Sistema de DNC.
19. Gestión de la Gerencia de Informática para la implementación del módulo en ambiente productivo.
20. Implementación del sistema de DNC por parte del área responsable de Detección de Necesidades de Capacitación
21. Acompañamiento técnico durante el período inicial de operación del sistema de DNC.
22. Monitoreo del uso del sistema y verificación de su correcto funcionamiento en los procesos institucionales.
23. Atención y canalización de incidencias reportadas por los usuarios del sistema.
24. Ajustes menores o mejoras funcionales derivadas del uso real del sistema.
25. Elaboración de manuales de usuario y lineamientos operativos del sistema de DNC.
26. Validación institucional del funcionamiento integral del sistema de DNC.
27. Elaboración del informe final de implementación del módulo de DNC.
27. Evaluación del impacto del sistema en el proceso de detección de necesidades de capacitación.
28. Definición de lineamientos para el mantenimiento, actualización y mejora continua del sistema</t>
  </si>
  <si>
    <t xml:space="preserve">Solicitar a la Gerencia de Infraestructura el mantenimiento correctivo y preventivo de las instalaciones de la Escuela de Estudios Judiciales. Consultar a wendy, sobre los avances o gestiones realizadas para el mantenimiento fisico de la Escuela. </t>
  </si>
  <si>
    <t xml:space="preserve">17. Mediante el oficio SGCEEJ-04-2026/Romina Samayoa, con fecha 11/02/2026, se solicitud realizar las modificaciones del informe Curso por Área y al Anexo 2, mediante el cual se necesita añadir las columnas: total de horas presenciales/Zoom, total de horas en plataforma virtual, tipo de actividad (ordinaria o extraordinaria) y materia, de acuerdo al informe anexo 1, que permita generarse por rangos o parámetros de fecha,  asimismo ampliar los permisos para  todos los encargados de dicho procedimiento. </t>
  </si>
  <si>
    <t>18. Mediante el oficio SGCEEJ-10-2026/Romina Samayoa, con fecha 17 de abril 2026, enviado a Gerencia de informatica, se traslada el listado con el personal que deberá tener acceso a los reportes correspondientes.</t>
  </si>
  <si>
    <t xml:space="preserve">10. Se adjunta correo con fecha 16 de junio de 2026, en el cual se solicita información o documentación asociada al recibimiento del equipo de computadoras e impresoras. </t>
  </si>
  <si>
    <t xml:space="preserve">19. Mediante el oficio GIT-1103-2026-VHFC/avsdc, dan respuesta al Of. SGCEEJ-10-2026/Romina Samayoa, para que el personal designado pueda validar los reportes a los cuales ya poseen acceso donde se hace constar que se adjunta el instructivo de interpretación denominado IIU-Reportería Escuela de Estudios Judiciales OJ. Asimismo se adjunta correo donde se le informa al personal designado de la EEJ, que ya se encuentra habilitado el repositorio de reportes estadísticos. </t>
  </si>
  <si>
    <t xml:space="preserve">20. Se adjunta correo con fecha 01 de junio de 2026, donde se solicita documentación o información en seguimiento al riesgo RyCA. </t>
  </si>
  <si>
    <t xml:space="preserve">21. Se adjunta oficio No. 012-2026/EMMC/Susan Alay, donde se detallan los avances del sistema a implementarse en la Escuela de Estudios Judiciales </t>
  </si>
  <si>
    <t xml:space="preserve">22.Mediante el oficio No. 021-2026/EMMC/Susan Alay, donde se detalla  que el Módulo Docentes no constituye un producto funcional para esta dependencia, y asimismo puedan habilitar las funcionalidades pendientes, las intregraciones correspondientes y los accesos requeridos  para efectuar una validación definitiva de la herramienta. </t>
  </si>
  <si>
    <t xml:space="preserve">23. Se adjuntan correos con fechas 19 de junio de 2026 y 6 de julio de 2026, donde se convoca al personal designado a una reunión de seguimiento para tratar temas de designación y clasificación de población meta. </t>
  </si>
  <si>
    <t xml:space="preserve">36. Se adjunta correo enviado al GIT, con fecha 14/04/2026, sobre los resultados de la prueba piloto, en donde se dan a conocer algunas de las observaciones mas representativas. </t>
  </si>
  <si>
    <t xml:space="preserve">35. Se adjunta correo con fecha 6/04/2026. Donde se solicita al personal ingresar al link y poder interactuar con el modulo com parte de la prueba piloto. </t>
  </si>
  <si>
    <t>37. Hilo de correos donde se da a conocer las configuraciones actuales de "Arboles de Jerarquia"  y asimismo se covoca a una reunion para abordar el tema. Fecha 20/04/2026</t>
  </si>
  <si>
    <t>24/06/2026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</si>
</sst>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4" x14ac:knownFonts="1">
    <font>
      <sz val="10"/>
      <color rgb="FF000000"/>
      <name val="Arial"/>
    </font>
    <font>
      <sz val="11"/>
      <color theme="1"/>
      <name val="Calibri"/>
      <family val="2"/>
      <scheme val="minor"/>
    </font>
    <font>
      <b/>
      <sz val="10"/>
      <color indexed="8"/>
      <name val="Arial"/>
      <family val="2"/>
    </font>
    <font>
      <u/>
      <sz val="9.9"/>
      <color theme="10"/>
      <name val="Calibri"/>
      <family val="2"/>
    </font>
    <font>
      <sz val="11"/>
      <color theme="1"/>
      <name val="Century Gothic"/>
      <family val="2"/>
    </font>
    <font>
      <sz val="10"/>
      <color theme="1"/>
      <name val="Calibri"/>
      <family val="2"/>
      <scheme val="minor"/>
    </font>
    <font>
      <sz val="10"/>
      <color theme="1"/>
      <name val="Century Gothic"/>
      <family val="2"/>
    </font>
    <font>
      <sz val="12"/>
      <color theme="1"/>
      <name val="Times New Roman"/>
      <family val="1"/>
    </font>
    <font>
      <sz val="12"/>
      <color indexed="8"/>
      <name val="Times New Roman"/>
      <family val="1"/>
    </font>
    <font>
      <sz val="12"/>
      <name val="Times New Roman"/>
      <family val="1"/>
    </font>
    <font>
      <sz val="12"/>
      <color rgb="FF000000"/>
      <name val="Times New Roman"/>
      <family val="1"/>
    </font>
    <font>
      <b/>
      <sz val="12"/>
      <color theme="0"/>
      <name val="Times New Roman"/>
      <family val="1"/>
    </font>
    <font>
      <sz val="10"/>
      <color rgb="FF000000"/>
      <name val="Arial"/>
      <family val="2"/>
    </font>
    <font>
      <sz val="10"/>
      <color theme="8" tint="-0.499984740745262"/>
      <name val="Times New Roman"/>
      <family val="1"/>
    </font>
    <font>
      <sz val="12"/>
      <color theme="1"/>
      <name val="Arial Narrow"/>
      <family val="2"/>
    </font>
    <font>
      <sz val="9"/>
      <color rgb="FF000000"/>
      <name val="Times New Roman"/>
      <family val="1"/>
    </font>
    <font>
      <b/>
      <sz val="12"/>
      <name val="Times New Roman"/>
      <family val="1"/>
    </font>
    <font>
      <b/>
      <sz val="12"/>
      <color theme="1"/>
      <name val="Times New Roman"/>
      <family val="1"/>
    </font>
    <font>
      <sz val="13"/>
      <color indexed="8"/>
      <name val="Arial"/>
      <family val="2"/>
    </font>
    <font>
      <b/>
      <sz val="13"/>
      <color indexed="8"/>
      <name val="Arial"/>
      <family val="2"/>
    </font>
    <font>
      <sz val="13"/>
      <color rgb="FF000000"/>
      <name val="Arial"/>
      <family val="2"/>
    </font>
    <font>
      <b/>
      <sz val="20"/>
      <color theme="1"/>
      <name val="Arial"/>
      <family val="2"/>
    </font>
    <font>
      <b/>
      <sz val="22"/>
      <color rgb="FF000000"/>
      <name val="Arial"/>
      <family val="2"/>
    </font>
    <font>
      <b/>
      <sz val="20"/>
      <color rgb="FF000000"/>
      <name val="Arial"/>
      <family val="2"/>
    </font>
    <font>
      <b/>
      <sz val="10"/>
      <name val="Arial"/>
      <family val="2"/>
    </font>
    <font>
      <sz val="10"/>
      <name val="Arial"/>
      <family val="2"/>
    </font>
    <font>
      <sz val="12"/>
      <color indexed="8"/>
      <name val="Century Gothic"/>
      <family val="2"/>
    </font>
    <font>
      <b/>
      <sz val="12"/>
      <color indexed="8"/>
      <name val="Century Gothic"/>
      <family val="2"/>
    </font>
    <font>
      <sz val="12"/>
      <color theme="1"/>
      <name val="Century Gothic"/>
      <family val="2"/>
    </font>
    <font>
      <sz val="11"/>
      <color rgb="FF000000"/>
      <name val="Calibri"/>
      <family val="2"/>
    </font>
    <font>
      <b/>
      <sz val="11"/>
      <color rgb="FF000000"/>
      <name val="Calibri"/>
      <family val="2"/>
    </font>
    <font>
      <i/>
      <sz val="11"/>
      <color rgb="FF000000"/>
      <name val="Calibri"/>
      <family val="2"/>
    </font>
    <font>
      <sz val="13"/>
      <color rgb="FFFF0000"/>
      <name val="Arial"/>
      <family val="2"/>
    </font>
    <font>
      <sz val="13"/>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3B7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indexed="64"/>
      </top>
      <bottom style="thin">
        <color indexed="64"/>
      </bottom>
      <diagonal/>
    </border>
    <border>
      <left/>
      <right style="thin">
        <color indexed="64"/>
      </right>
      <top/>
      <bottom style="thin">
        <color theme="0" tint="-0.34998626667073579"/>
      </bottom>
      <diagonal/>
    </border>
  </borders>
  <cellStyleXfs count="5">
    <xf numFmtId="0" fontId="0" fillId="0" borderId="0"/>
    <xf numFmtId="0" fontId="1" fillId="0" borderId="0"/>
    <xf numFmtId="0" fontId="3" fillId="0" borderId="0" applyNumberFormat="0" applyFill="0" applyBorder="0" applyAlignment="0" applyProtection="0">
      <alignment vertical="top"/>
      <protection locked="0"/>
    </xf>
    <xf numFmtId="0" fontId="4" fillId="0" borderId="0"/>
    <xf numFmtId="43" fontId="12" fillId="0" borderId="0" applyFont="0" applyFill="0" applyBorder="0" applyAlignment="0" applyProtection="0"/>
  </cellStyleXfs>
  <cellXfs count="100">
    <xf numFmtId="0" fontId="0" fillId="0" borderId="0" xfId="0"/>
    <xf numFmtId="0" fontId="5" fillId="0" borderId="0" xfId="1" applyFont="1" applyAlignment="1" applyProtection="1">
      <alignment vertical="center"/>
      <protection locked="0"/>
    </xf>
    <xf numFmtId="0" fontId="2" fillId="0" borderId="0" xfId="1" applyFont="1" applyBorder="1" applyAlignment="1" applyProtection="1">
      <alignment vertical="center" wrapText="1"/>
      <protection locked="0"/>
    </xf>
    <xf numFmtId="0" fontId="5" fillId="0" borderId="0" xfId="1" applyFont="1" applyProtection="1">
      <protection locked="0"/>
    </xf>
    <xf numFmtId="0" fontId="5" fillId="0" borderId="0" xfId="1" applyFont="1" applyBorder="1" applyAlignment="1" applyProtection="1">
      <alignment vertical="center"/>
      <protection locked="0"/>
    </xf>
    <xf numFmtId="0" fontId="5" fillId="0" borderId="0" xfId="1" applyFont="1" applyAlignment="1" applyProtection="1">
      <alignment horizontal="justify" vertical="center"/>
      <protection locked="0"/>
    </xf>
    <xf numFmtId="0" fontId="5" fillId="0" borderId="0" xfId="1" applyFont="1" applyAlignment="1" applyProtection="1">
      <alignment horizontal="center" vertical="center"/>
      <protection locked="0"/>
    </xf>
    <xf numFmtId="0" fontId="8" fillId="0" borderId="2" xfId="1" applyFont="1" applyBorder="1" applyAlignment="1" applyProtection="1">
      <alignment horizontal="center" vertical="center" wrapText="1"/>
      <protection locked="0"/>
    </xf>
    <xf numFmtId="0" fontId="11" fillId="4" borderId="13" xfId="1" applyFont="1" applyFill="1" applyBorder="1" applyAlignment="1" applyProtection="1">
      <alignment horizontal="center" vertical="center"/>
      <protection locked="0"/>
    </xf>
    <xf numFmtId="0" fontId="11" fillId="4" borderId="13"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justify" vertical="center"/>
      <protection locked="0"/>
    </xf>
    <xf numFmtId="49" fontId="7" fillId="0" borderId="0" xfId="1" applyNumberFormat="1" applyFont="1" applyFill="1" applyBorder="1" applyAlignment="1" applyProtection="1">
      <alignment horizontal="left" vertical="center" wrapText="1"/>
      <protection locked="0"/>
    </xf>
    <xf numFmtId="0" fontId="8" fillId="0" borderId="12" xfId="1" applyFont="1" applyBorder="1" applyAlignment="1" applyProtection="1">
      <alignment horizontal="center" vertical="center" wrapText="1"/>
      <protection locked="0"/>
    </xf>
    <xf numFmtId="9" fontId="8" fillId="0" borderId="12" xfId="1" applyNumberFormat="1" applyFont="1" applyBorder="1" applyAlignment="1" applyProtection="1">
      <alignment horizontal="center" vertical="center" wrapText="1"/>
      <protection locked="0"/>
    </xf>
    <xf numFmtId="9" fontId="8" fillId="0" borderId="1" xfId="1" applyNumberFormat="1" applyFont="1" applyBorder="1" applyAlignment="1" applyProtection="1">
      <alignment horizontal="center" vertical="center" wrapText="1"/>
      <protection locked="0"/>
    </xf>
    <xf numFmtId="0" fontId="11" fillId="4" borderId="10" xfId="1" applyFont="1" applyFill="1" applyBorder="1" applyAlignment="1" applyProtection="1">
      <alignment horizontal="center" vertical="center" wrapText="1"/>
      <protection locked="0"/>
    </xf>
    <xf numFmtId="0" fontId="10" fillId="0" borderId="1" xfId="0" applyFont="1" applyBorder="1" applyAlignment="1">
      <alignment horizontal="center" vertical="center"/>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0" borderId="6" xfId="1" applyFont="1" applyFill="1" applyBorder="1" applyAlignment="1" applyProtection="1">
      <alignment vertical="center"/>
      <protection locked="0"/>
    </xf>
    <xf numFmtId="49" fontId="13" fillId="2" borderId="14" xfId="4" applyNumberFormat="1" applyFont="1" applyFill="1" applyBorder="1" applyAlignment="1" applyProtection="1">
      <alignment horizontal="center"/>
      <protection locked="0"/>
    </xf>
    <xf numFmtId="49" fontId="13" fillId="2" borderId="15" xfId="4" applyNumberFormat="1" applyFont="1" applyFill="1" applyBorder="1" applyAlignment="1" applyProtection="1">
      <alignment horizontal="center"/>
      <protection locked="0"/>
    </xf>
    <xf numFmtId="49" fontId="13" fillId="2" borderId="17" xfId="4" applyNumberFormat="1" applyFont="1" applyFill="1" applyBorder="1" applyAlignment="1" applyProtection="1">
      <alignment horizontal="center"/>
      <protection locked="0"/>
    </xf>
    <xf numFmtId="0" fontId="7" fillId="0" borderId="1" xfId="1" applyFont="1" applyBorder="1" applyAlignment="1" applyProtection="1">
      <alignment horizontal="center" vertical="center"/>
      <protection locked="0"/>
    </xf>
    <xf numFmtId="0" fontId="10" fillId="0" borderId="1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5" fillId="2" borderId="0" xfId="0" applyFont="1" applyFill="1" applyAlignment="1" applyProtection="1">
      <alignment horizontal="justify"/>
      <protection locked="0"/>
    </xf>
    <xf numFmtId="0" fontId="10" fillId="2" borderId="0" xfId="0" applyFont="1" applyFill="1" applyProtection="1">
      <protection locked="0"/>
    </xf>
    <xf numFmtId="0" fontId="10" fillId="5" borderId="0" xfId="0" applyFont="1" applyFill="1" applyProtection="1">
      <protection locked="0"/>
    </xf>
    <xf numFmtId="0" fontId="14" fillId="2" borderId="12" xfId="0" applyFont="1" applyFill="1" applyBorder="1" applyAlignment="1" applyProtection="1">
      <alignment horizontal="center" vertical="center" wrapText="1"/>
    </xf>
    <xf numFmtId="0" fontId="14" fillId="0" borderId="12" xfId="0" applyFont="1" applyBorder="1" applyAlignment="1" applyProtection="1">
      <alignment horizontal="center" vertical="center" wrapText="1"/>
    </xf>
    <xf numFmtId="2" fontId="7" fillId="0" borderId="12" xfId="0" applyNumberFormat="1" applyFont="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8" fillId="6" borderId="1" xfId="1" applyFont="1" applyFill="1" applyBorder="1" applyAlignment="1" applyProtection="1">
      <alignment horizontal="center" vertical="center" wrapText="1"/>
    </xf>
    <xf numFmtId="14" fontId="8" fillId="0" borderId="12" xfId="1" applyNumberFormat="1" applyFont="1" applyBorder="1" applyAlignment="1" applyProtection="1">
      <alignment horizontal="center" vertical="center" wrapText="1"/>
    </xf>
    <xf numFmtId="14" fontId="8" fillId="0" borderId="1" xfId="1" applyNumberFormat="1" applyFont="1" applyBorder="1" applyAlignment="1" applyProtection="1">
      <alignment horizontal="center" vertical="center" wrapText="1"/>
    </xf>
    <xf numFmtId="0" fontId="11" fillId="4" borderId="1" xfId="1" applyFont="1" applyFill="1" applyBorder="1" applyAlignment="1" applyProtection="1">
      <alignment horizontal="center" vertical="center" wrapText="1"/>
      <protection locked="0"/>
    </xf>
    <xf numFmtId="0" fontId="8" fillId="6" borderId="1" xfId="1" applyFont="1" applyFill="1" applyBorder="1" applyAlignment="1" applyProtection="1">
      <alignment horizontal="center" vertical="center" wrapText="1"/>
      <protection locked="0"/>
    </xf>
    <xf numFmtId="14" fontId="8" fillId="0" borderId="1" xfId="1" applyNumberFormat="1" applyFont="1" applyBorder="1" applyAlignment="1" applyProtection="1">
      <alignment horizontal="center" vertical="center" wrapText="1"/>
      <protection locked="0"/>
    </xf>
    <xf numFmtId="0" fontId="14" fillId="2"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2" fontId="7" fillId="0" borderId="12" xfId="0" applyNumberFormat="1" applyFont="1" applyBorder="1" applyAlignment="1" applyProtection="1">
      <alignment horizontal="center" vertical="center" wrapText="1"/>
      <protection locked="0"/>
    </xf>
    <xf numFmtId="0" fontId="8" fillId="0" borderId="1" xfId="1" applyFont="1" applyBorder="1" applyAlignment="1" applyProtection="1">
      <alignment horizontal="left" vertical="center" wrapText="1"/>
      <protection locked="0"/>
    </xf>
    <xf numFmtId="0" fontId="9" fillId="0" borderId="12" xfId="2" applyFont="1" applyFill="1" applyBorder="1" applyAlignment="1" applyProtection="1">
      <alignment horizontal="left" vertical="center" wrapText="1"/>
      <protection locked="0"/>
    </xf>
    <xf numFmtId="0" fontId="7" fillId="0" borderId="0" xfId="1" applyFont="1" applyAlignment="1" applyProtection="1">
      <alignment vertical="center" wrapText="1"/>
      <protection locked="0"/>
    </xf>
    <xf numFmtId="0" fontId="7" fillId="2" borderId="2" xfId="0" applyFont="1" applyFill="1" applyBorder="1" applyAlignment="1" applyProtection="1">
      <alignment horizontal="justify" vertical="center" wrapText="1"/>
      <protection locked="0"/>
    </xf>
    <xf numFmtId="0" fontId="10" fillId="0" borderId="1" xfId="1" applyFont="1" applyBorder="1" applyAlignment="1" applyProtection="1">
      <alignment horizontal="left" vertical="center" wrapText="1"/>
      <protection locked="0"/>
    </xf>
    <xf numFmtId="0" fontId="10" fillId="0" borderId="1" xfId="1" applyFont="1" applyBorder="1" applyAlignment="1" applyProtection="1">
      <alignment vertical="center" wrapText="1"/>
      <protection locked="0"/>
    </xf>
    <xf numFmtId="0" fontId="9" fillId="3" borderId="12" xfId="2" applyFont="1" applyFill="1" applyBorder="1" applyAlignment="1" applyProtection="1">
      <alignment horizontal="left" vertical="center" wrapText="1"/>
      <protection locked="0"/>
    </xf>
    <xf numFmtId="0" fontId="9" fillId="3" borderId="1" xfId="2" applyFont="1" applyFill="1" applyBorder="1" applyAlignment="1" applyProtection="1">
      <alignment horizontal="left" vertical="center" wrapText="1"/>
      <protection locked="0"/>
    </xf>
    <xf numFmtId="14" fontId="9" fillId="2" borderId="12" xfId="2" applyNumberFormat="1" applyFont="1" applyFill="1" applyBorder="1" applyAlignment="1" applyProtection="1">
      <alignment horizontal="center" vertical="center" wrapText="1"/>
      <protection locked="0"/>
    </xf>
    <xf numFmtId="14" fontId="9" fillId="2" borderId="1" xfId="2" applyNumberFormat="1" applyFont="1" applyFill="1" applyBorder="1" applyAlignment="1" applyProtection="1">
      <alignment horizontal="center" vertical="center" wrapText="1"/>
      <protection locked="0"/>
    </xf>
    <xf numFmtId="0" fontId="20" fillId="0" borderId="0" xfId="0" applyFont="1"/>
    <xf numFmtId="0" fontId="20"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12" fillId="0" borderId="0" xfId="0" applyFont="1" applyAlignment="1">
      <alignment vertical="center" wrapText="1"/>
    </xf>
    <xf numFmtId="0" fontId="20" fillId="0" borderId="0" xfId="0" applyFont="1" applyAlignment="1">
      <alignment wrapText="1"/>
    </xf>
    <xf numFmtId="0" fontId="21" fillId="0" borderId="0" xfId="0" applyFont="1" applyAlignment="1">
      <alignment horizontal="center" wrapText="1"/>
    </xf>
    <xf numFmtId="0" fontId="22" fillId="0" borderId="0" xfId="0" applyFont="1"/>
    <xf numFmtId="0" fontId="23" fillId="0" borderId="0" xfId="0" applyFont="1" applyAlignment="1">
      <alignment horizontal="center" vertical="center" wrapText="1"/>
    </xf>
    <xf numFmtId="0" fontId="22" fillId="0" borderId="0" xfId="0" applyFont="1" applyAlignment="1">
      <alignment horizontal="center" wrapText="1"/>
    </xf>
    <xf numFmtId="0" fontId="0" fillId="0" borderId="0" xfId="0" applyAlignment="1">
      <alignment vertical="top" wrapText="1"/>
    </xf>
    <xf numFmtId="0" fontId="12" fillId="0" borderId="0" xfId="0" applyFont="1" applyAlignment="1">
      <alignment vertical="top" wrapText="1"/>
    </xf>
    <xf numFmtId="0" fontId="10" fillId="0" borderId="1" xfId="0" applyFont="1" applyBorder="1" applyAlignment="1">
      <alignment horizontal="justify" vertical="top" wrapText="1"/>
    </xf>
    <xf numFmtId="2" fontId="7" fillId="0" borderId="1" xfId="0" applyNumberFormat="1" applyFont="1" applyBorder="1" applyAlignment="1" applyProtection="1">
      <alignment horizontal="center" vertical="center" wrapText="1"/>
      <protection locked="0"/>
    </xf>
    <xf numFmtId="0" fontId="9" fillId="2" borderId="12" xfId="2" applyFont="1" applyFill="1" applyBorder="1" applyAlignment="1" applyProtection="1">
      <alignment horizontal="left" vertical="center" wrapText="1"/>
      <protection locked="0"/>
    </xf>
    <xf numFmtId="0" fontId="11" fillId="4" borderId="1" xfId="1" applyFont="1" applyFill="1" applyBorder="1" applyAlignment="1" applyProtection="1">
      <alignment horizontal="center" vertical="center" wrapText="1"/>
      <protection locked="0"/>
    </xf>
    <xf numFmtId="9" fontId="9" fillId="2" borderId="12" xfId="1" applyNumberFormat="1" applyFont="1" applyFill="1" applyBorder="1" applyAlignment="1" applyProtection="1">
      <alignment horizontal="center" vertical="center" wrapText="1"/>
      <protection locked="0"/>
    </xf>
    <xf numFmtId="0" fontId="29" fillId="0" borderId="0" xfId="0" applyFont="1" applyAlignment="1">
      <alignment horizontal="justify" vertical="center"/>
    </xf>
    <xf numFmtId="0" fontId="30" fillId="0" borderId="0" xfId="0" applyFont="1" applyAlignment="1">
      <alignment horizontal="justify" vertical="center"/>
    </xf>
    <xf numFmtId="0" fontId="18" fillId="0" borderId="0" xfId="0" applyFont="1" applyFill="1" applyAlignment="1">
      <alignment horizontal="left" vertical="center" wrapText="1"/>
    </xf>
    <xf numFmtId="0" fontId="33" fillId="0" borderId="0" xfId="0" applyFont="1" applyFill="1" applyAlignment="1">
      <alignment horizontal="left" vertical="center" wrapText="1"/>
    </xf>
    <xf numFmtId="0" fontId="20" fillId="7" borderId="0" xfId="0" applyFont="1" applyFill="1" applyAlignment="1">
      <alignment horizontal="left" vertical="center" wrapText="1"/>
    </xf>
    <xf numFmtId="0" fontId="33" fillId="0" borderId="0" xfId="0" applyFont="1" applyFill="1" applyAlignment="1">
      <alignment horizontal="left" wrapText="1"/>
    </xf>
    <xf numFmtId="0" fontId="10" fillId="0" borderId="1" xfId="1" applyFont="1" applyFill="1" applyBorder="1" applyAlignment="1" applyProtection="1">
      <alignment horizontal="left" vertical="center" wrapText="1"/>
      <protection locked="0"/>
    </xf>
    <xf numFmtId="0" fontId="8" fillId="0" borderId="1" xfId="1" applyFont="1" applyFill="1" applyBorder="1" applyAlignment="1" applyProtection="1">
      <alignment horizontal="left" vertical="center" wrapText="1"/>
      <protection locked="0"/>
    </xf>
    <xf numFmtId="0" fontId="11" fillId="4" borderId="2" xfId="1" applyFont="1" applyFill="1" applyBorder="1" applyAlignment="1" applyProtection="1">
      <alignment horizontal="right" vertical="center"/>
      <protection locked="0"/>
    </xf>
    <xf numFmtId="0" fontId="11" fillId="4" borderId="11" xfId="1" applyFont="1" applyFill="1" applyBorder="1" applyAlignment="1" applyProtection="1">
      <alignment horizontal="right" vertical="center"/>
      <protection locked="0"/>
    </xf>
    <xf numFmtId="0" fontId="11" fillId="4" borderId="2" xfId="1" applyFont="1" applyFill="1" applyBorder="1" applyAlignment="1" applyProtection="1">
      <alignment horizontal="center" vertical="center" wrapText="1"/>
      <protection locked="0"/>
    </xf>
    <xf numFmtId="0" fontId="11" fillId="4" borderId="11" xfId="1" applyFont="1" applyFill="1" applyBorder="1" applyAlignment="1" applyProtection="1">
      <alignment horizontal="center" vertical="center" wrapText="1"/>
      <protection locked="0"/>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26" fillId="3" borderId="6" xfId="0" applyFont="1" applyFill="1" applyBorder="1" applyAlignment="1" applyProtection="1">
      <alignment horizontal="center" vertical="top" wrapText="1"/>
      <protection locked="0"/>
    </xf>
    <xf numFmtId="0" fontId="28" fillId="3" borderId="0" xfId="0" applyFont="1" applyFill="1" applyBorder="1" applyAlignment="1" applyProtection="1">
      <alignment horizontal="center" vertical="top" wrapText="1"/>
      <protection locked="0"/>
    </xf>
    <xf numFmtId="0" fontId="28" fillId="3" borderId="7" xfId="0" applyFont="1" applyFill="1" applyBorder="1" applyAlignment="1" applyProtection="1">
      <alignment horizontal="center" vertical="top" wrapText="1"/>
      <protection locked="0"/>
    </xf>
    <xf numFmtId="0" fontId="6" fillId="3" borderId="8" xfId="0" applyFont="1" applyFill="1" applyBorder="1" applyAlignment="1" applyProtection="1">
      <alignment horizontal="right"/>
      <protection locked="0"/>
    </xf>
    <xf numFmtId="0" fontId="6" fillId="3" borderId="9" xfId="0" applyFont="1" applyFill="1" applyBorder="1" applyAlignment="1" applyProtection="1">
      <alignment horizontal="right"/>
      <protection locked="0"/>
    </xf>
    <xf numFmtId="0" fontId="6" fillId="3" borderId="10" xfId="0" applyFont="1" applyFill="1" applyBorder="1" applyAlignment="1" applyProtection="1">
      <alignment horizontal="right"/>
      <protection locked="0"/>
    </xf>
    <xf numFmtId="0" fontId="11" fillId="4"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left" vertical="center" wrapText="1"/>
      <protection locked="0"/>
    </xf>
    <xf numFmtId="0" fontId="7" fillId="2" borderId="16" xfId="1" applyFont="1" applyFill="1" applyBorder="1" applyAlignment="1" applyProtection="1">
      <alignment horizontal="left" vertical="center" wrapText="1"/>
      <protection locked="0"/>
    </xf>
    <xf numFmtId="0" fontId="7" fillId="2" borderId="11" xfId="1" applyFont="1" applyFill="1" applyBorder="1" applyAlignment="1" applyProtection="1">
      <alignment horizontal="left" vertical="center" wrapText="1"/>
      <protection locked="0"/>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49" fontId="7" fillId="2" borderId="2" xfId="1" applyNumberFormat="1" applyFont="1" applyFill="1" applyBorder="1" applyAlignment="1" applyProtection="1">
      <alignment horizontal="left" vertical="center" wrapText="1"/>
      <protection locked="0"/>
    </xf>
    <xf numFmtId="49" fontId="7" fillId="2" borderId="16" xfId="1" applyNumberFormat="1" applyFont="1" applyFill="1" applyBorder="1" applyAlignment="1" applyProtection="1">
      <alignment horizontal="left" vertical="center" wrapText="1"/>
      <protection locked="0"/>
    </xf>
    <xf numFmtId="49" fontId="7" fillId="2" borderId="11" xfId="1" applyNumberFormat="1" applyFont="1" applyFill="1" applyBorder="1" applyAlignment="1" applyProtection="1">
      <alignment horizontal="left" vertical="center" wrapText="1"/>
      <protection locked="0"/>
    </xf>
  </cellXfs>
  <cellStyles count="5">
    <cellStyle name="Hipervínculo" xfId="2" builtinId="8"/>
    <cellStyle name="Millares" xfId="4" builtinId="3"/>
    <cellStyle name="Normal" xfId="0" builtinId="0"/>
    <cellStyle name="Normal 2" xfId="1"/>
    <cellStyle name="Normal 3" xfId="3"/>
  </cellStyles>
  <dxfs count="78">
    <dxf>
      <fill>
        <patternFill>
          <bgColor indexed="17"/>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7"/>
        </patternFill>
      </fill>
    </dxf>
    <dxf>
      <fill>
        <patternFill>
          <bgColor indexed="17"/>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7"/>
        </patternFill>
      </fill>
    </dxf>
    <dxf>
      <fill>
        <patternFill>
          <bgColor rgb="FF31869B"/>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31869B"/>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31869B"/>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indexed="17"/>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7"/>
        </patternFill>
      </fill>
    </dxf>
    <dxf>
      <fill>
        <patternFill>
          <bgColor indexed="17"/>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7"/>
        </patternFill>
      </fill>
    </dxf>
    <dxf>
      <fill>
        <patternFill>
          <bgColor indexed="17"/>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7"/>
        </patternFill>
      </fill>
    </dxf>
    <dxf>
      <fill>
        <patternFill>
          <bgColor rgb="FF31869B"/>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31869B"/>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31869B"/>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indexed="17"/>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7"/>
        </patternFill>
      </fill>
    </dxf>
  </dxfs>
  <tableStyles count="0" defaultTableStyle="TableStyleMedium2" defaultPivotStyle="PivotStyleLight16"/>
  <colors>
    <mruColors>
      <color rgb="FF003B79"/>
      <color rgb="FF31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4035137</xdr:colOff>
      <xdr:row>0</xdr:row>
      <xdr:rowOff>219752</xdr:rowOff>
    </xdr:from>
    <xdr:to>
      <xdr:col>8</xdr:col>
      <xdr:colOff>753342</xdr:colOff>
      <xdr:row>0</xdr:row>
      <xdr:rowOff>1691991</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2837" y="219752"/>
          <a:ext cx="1899805" cy="1472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4035137</xdr:colOff>
      <xdr:row>0</xdr:row>
      <xdr:rowOff>219752</xdr:rowOff>
    </xdr:from>
    <xdr:to>
      <xdr:col>8</xdr:col>
      <xdr:colOff>753342</xdr:colOff>
      <xdr:row>0</xdr:row>
      <xdr:rowOff>1691991</xdr:rowOff>
    </xdr:to>
    <xdr:pic>
      <xdr:nvPicPr>
        <xdr:cNvPr id="4"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23228" y="219752"/>
          <a:ext cx="1896341" cy="1472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80"/>
  <sheetViews>
    <sheetView showGridLines="0" tabSelected="1" view="pageBreakPreview" topLeftCell="A10" zoomScale="70" zoomScaleNormal="55" zoomScaleSheetLayoutView="70" workbookViewId="0">
      <selection activeCell="E8" sqref="E8"/>
    </sheetView>
  </sheetViews>
  <sheetFormatPr baseColWidth="10" defaultColWidth="11.42578125" defaultRowHeight="15.75" x14ac:dyDescent="0.25"/>
  <cols>
    <col min="1" max="1" width="7.7109375" style="1" customWidth="1"/>
    <col min="2" max="2" width="61.7109375" style="5" customWidth="1"/>
    <col min="3" max="3" width="21.5703125" style="5" customWidth="1"/>
    <col min="4" max="4" width="15.85546875" style="5" customWidth="1"/>
    <col min="5" max="5" width="15.85546875" style="1" customWidth="1"/>
    <col min="6" max="6" width="37.85546875" style="1" customWidth="1"/>
    <col min="7" max="7" width="20.5703125" style="1" customWidth="1"/>
    <col min="8" max="8" width="77.7109375" style="1" customWidth="1"/>
    <col min="9" max="9" width="48.7109375" style="6" customWidth="1"/>
    <col min="10" max="10" width="99.42578125" style="1" customWidth="1"/>
    <col min="11" max="11" width="22.42578125" style="1" customWidth="1"/>
    <col min="12" max="12" width="24" style="1" customWidth="1"/>
    <col min="13" max="13" width="15.5703125" style="28" customWidth="1"/>
    <col min="14" max="14" width="12.85546875" style="28" customWidth="1"/>
    <col min="15" max="15" width="18.7109375" style="28" customWidth="1"/>
    <col min="16" max="16" width="15" style="28" customWidth="1"/>
    <col min="17" max="17" width="13.7109375" style="28" customWidth="1"/>
    <col min="18" max="18" width="5.5703125" style="1" customWidth="1"/>
    <col min="19" max="16384" width="11.42578125" style="1"/>
  </cols>
  <sheetData>
    <row r="1" spans="1:19" ht="134.25" customHeight="1" x14ac:dyDescent="0.2">
      <c r="A1" s="82"/>
      <c r="B1" s="83"/>
      <c r="C1" s="83"/>
      <c r="D1" s="83"/>
      <c r="E1" s="83"/>
      <c r="F1" s="83"/>
      <c r="G1" s="83"/>
      <c r="H1" s="83"/>
      <c r="I1" s="83"/>
      <c r="J1" s="83"/>
      <c r="K1" s="83"/>
      <c r="L1" s="83"/>
      <c r="M1" s="83"/>
      <c r="N1" s="83"/>
      <c r="O1" s="83"/>
      <c r="P1" s="83"/>
      <c r="Q1" s="84"/>
    </row>
    <row r="2" spans="1:19" ht="56.25" customHeight="1" x14ac:dyDescent="0.2">
      <c r="A2" s="85" t="s">
        <v>72</v>
      </c>
      <c r="B2" s="86"/>
      <c r="C2" s="86"/>
      <c r="D2" s="86"/>
      <c r="E2" s="86"/>
      <c r="F2" s="86"/>
      <c r="G2" s="86"/>
      <c r="H2" s="86"/>
      <c r="I2" s="86"/>
      <c r="J2" s="86"/>
      <c r="K2" s="86"/>
      <c r="L2" s="86"/>
      <c r="M2" s="86"/>
      <c r="N2" s="86"/>
      <c r="O2" s="86"/>
      <c r="P2" s="86"/>
      <c r="Q2" s="87"/>
    </row>
    <row r="3" spans="1:19" ht="13.5" x14ac:dyDescent="0.25">
      <c r="A3" s="88" t="s">
        <v>17</v>
      </c>
      <c r="B3" s="89"/>
      <c r="C3" s="89"/>
      <c r="D3" s="89"/>
      <c r="E3" s="89"/>
      <c r="F3" s="89"/>
      <c r="G3" s="89"/>
      <c r="H3" s="89"/>
      <c r="I3" s="89"/>
      <c r="J3" s="89"/>
      <c r="K3" s="89"/>
      <c r="L3" s="89"/>
      <c r="M3" s="89"/>
      <c r="N3" s="89"/>
      <c r="O3" s="89"/>
      <c r="P3" s="89"/>
      <c r="Q3" s="90"/>
    </row>
    <row r="4" spans="1:19" s="3" customFormat="1" ht="25.5" customHeight="1" x14ac:dyDescent="0.2">
      <c r="A4" s="91" t="s">
        <v>4</v>
      </c>
      <c r="B4" s="91"/>
      <c r="C4" s="91"/>
      <c r="D4" s="91"/>
      <c r="E4" s="91"/>
      <c r="F4" s="91"/>
      <c r="G4" s="91"/>
      <c r="H4" s="91"/>
      <c r="I4" s="91"/>
      <c r="J4" s="91"/>
      <c r="K4" s="91"/>
      <c r="L4" s="91"/>
      <c r="M4" s="91"/>
      <c r="N4" s="91"/>
      <c r="O4" s="91"/>
      <c r="P4" s="91"/>
      <c r="Q4" s="91"/>
      <c r="R4" s="2"/>
      <c r="S4" s="2"/>
    </row>
    <row r="5" spans="1:19" ht="23.25" customHeight="1" x14ac:dyDescent="0.2">
      <c r="A5" s="78" t="s">
        <v>1</v>
      </c>
      <c r="B5" s="79"/>
      <c r="C5" s="92" t="s">
        <v>37</v>
      </c>
      <c r="D5" s="93"/>
      <c r="E5" s="93"/>
      <c r="F5" s="93"/>
      <c r="G5" s="93"/>
      <c r="H5" s="93"/>
      <c r="I5" s="93"/>
      <c r="J5" s="93"/>
      <c r="K5" s="93"/>
      <c r="L5" s="93"/>
      <c r="M5" s="93"/>
      <c r="N5" s="93"/>
      <c r="O5" s="93"/>
      <c r="P5" s="93"/>
      <c r="Q5" s="94"/>
    </row>
    <row r="6" spans="1:19" ht="25.5" customHeight="1" x14ac:dyDescent="0.2">
      <c r="A6" s="78" t="s">
        <v>34</v>
      </c>
      <c r="B6" s="79"/>
      <c r="C6" s="97" t="s">
        <v>148</v>
      </c>
      <c r="D6" s="98"/>
      <c r="E6" s="98"/>
      <c r="F6" s="98"/>
      <c r="G6" s="98"/>
      <c r="H6" s="98"/>
      <c r="I6" s="98"/>
      <c r="J6" s="98"/>
      <c r="K6" s="98"/>
      <c r="L6" s="98"/>
      <c r="M6" s="98"/>
      <c r="N6" s="98"/>
      <c r="O6" s="98"/>
      <c r="P6" s="98"/>
      <c r="Q6" s="99"/>
    </row>
    <row r="7" spans="1:19" ht="35.25" customHeight="1" x14ac:dyDescent="0.2">
      <c r="A7" s="19"/>
      <c r="B7" s="10"/>
      <c r="C7" s="10"/>
      <c r="D7" s="10"/>
      <c r="E7" s="11"/>
      <c r="F7" s="11"/>
      <c r="G7" s="11"/>
      <c r="H7" s="11"/>
      <c r="I7" s="11"/>
      <c r="J7" s="11"/>
      <c r="K7" s="11"/>
      <c r="L7" s="11"/>
      <c r="M7" s="20"/>
      <c r="N7" s="21"/>
      <c r="O7" s="80" t="s">
        <v>12</v>
      </c>
      <c r="P7" s="81"/>
      <c r="Q7" s="22"/>
    </row>
    <row r="8" spans="1:19" ht="46.5" customHeight="1" x14ac:dyDescent="0.2">
      <c r="A8" s="8" t="s">
        <v>73</v>
      </c>
      <c r="B8" s="8" t="s">
        <v>3</v>
      </c>
      <c r="C8" s="9" t="s">
        <v>10</v>
      </c>
      <c r="D8" s="9" t="s">
        <v>14</v>
      </c>
      <c r="E8" s="9" t="s">
        <v>0</v>
      </c>
      <c r="F8" s="9" t="s">
        <v>5</v>
      </c>
      <c r="G8" s="9" t="s">
        <v>16</v>
      </c>
      <c r="H8" s="68" t="s">
        <v>2</v>
      </c>
      <c r="I8" s="9" t="s">
        <v>18</v>
      </c>
      <c r="J8" s="15" t="s">
        <v>6</v>
      </c>
      <c r="K8" s="9" t="s">
        <v>7</v>
      </c>
      <c r="L8" s="9" t="s">
        <v>15</v>
      </c>
      <c r="M8" s="9" t="s">
        <v>8</v>
      </c>
      <c r="N8" s="9" t="s">
        <v>9</v>
      </c>
      <c r="O8" s="9" t="s">
        <v>10</v>
      </c>
      <c r="P8" s="9" t="s">
        <v>11</v>
      </c>
      <c r="Q8" s="9" t="s">
        <v>13</v>
      </c>
      <c r="R8" s="4"/>
      <c r="S8" s="4"/>
    </row>
    <row r="9" spans="1:19" ht="409.5" customHeight="1" x14ac:dyDescent="0.2">
      <c r="A9" s="12">
        <v>1</v>
      </c>
      <c r="B9" s="43" t="s">
        <v>78</v>
      </c>
      <c r="C9" s="23">
        <v>4</v>
      </c>
      <c r="D9" s="23">
        <v>5</v>
      </c>
      <c r="E9" s="34">
        <f>+C9*D9</f>
        <v>20</v>
      </c>
      <c r="F9" s="45" t="s">
        <v>39</v>
      </c>
      <c r="G9" s="51">
        <v>45666</v>
      </c>
      <c r="H9" s="43" t="s">
        <v>45</v>
      </c>
      <c r="I9" s="47" t="s">
        <v>41</v>
      </c>
      <c r="J9" s="49" t="s">
        <v>134</v>
      </c>
      <c r="K9" s="13">
        <v>0.57999999999999996</v>
      </c>
      <c r="L9" s="35">
        <f>EDATE(G9,6)</f>
        <v>45847</v>
      </c>
      <c r="M9" s="24">
        <v>2</v>
      </c>
      <c r="N9" s="24" t="s">
        <v>35</v>
      </c>
      <c r="O9" s="29">
        <f>IF(IF(N9="P",C9-(M9-1),IF(N9="S",C9))&lt;=0,1,IF(N9="P",C9-(M9-1),IF(N9="S",C9)))</f>
        <v>4</v>
      </c>
      <c r="P9" s="30">
        <f>IF(IF(N9="S",D9-(M9-1),IF(N9="P",D9))&lt;=0,1,IF(N9="S",D9-(M9-1),IF(N9="P",D9)))</f>
        <v>4</v>
      </c>
      <c r="Q9" s="31">
        <f>O9*P9</f>
        <v>16</v>
      </c>
      <c r="R9" s="4"/>
      <c r="S9" s="4"/>
    </row>
    <row r="10" spans="1:19" ht="324" customHeight="1" x14ac:dyDescent="0.2">
      <c r="A10" s="7">
        <v>2</v>
      </c>
      <c r="B10" s="43" t="s">
        <v>81</v>
      </c>
      <c r="C10" s="23">
        <v>4</v>
      </c>
      <c r="D10" s="23">
        <v>2</v>
      </c>
      <c r="E10" s="34">
        <f t="shared" ref="E10:E12" si="0">+C10*D10</f>
        <v>8</v>
      </c>
      <c r="F10" s="46" t="s">
        <v>40</v>
      </c>
      <c r="G10" s="51">
        <v>45449</v>
      </c>
      <c r="H10" s="43" t="s">
        <v>46</v>
      </c>
      <c r="I10" s="76" t="s">
        <v>42</v>
      </c>
      <c r="J10" s="67" t="s">
        <v>82</v>
      </c>
      <c r="K10" s="69">
        <v>0.84640000000000004</v>
      </c>
      <c r="L10" s="36">
        <f>EDATE(G10,6)</f>
        <v>45632</v>
      </c>
      <c r="M10" s="25">
        <v>1</v>
      </c>
      <c r="N10" s="25" t="s">
        <v>36</v>
      </c>
      <c r="O10" s="32">
        <f>IF(IF(N10="P",C10-(M10-1),IF(N10="S",C10))&lt;=0,1,IF(N10="P",C10-(M10-1),IF(N10="S",C10)))</f>
        <v>4</v>
      </c>
      <c r="P10" s="33">
        <f>IF(IF(N10="S",D10-(M10-1),IF(N10="P",D10))&lt;=0,1,IF(N10="S",D10-(M10-1),IF(N10="P",D10)))</f>
        <v>2</v>
      </c>
      <c r="Q10" s="31">
        <f>O10*P10</f>
        <v>8</v>
      </c>
      <c r="R10" s="4"/>
      <c r="S10" s="4"/>
    </row>
    <row r="11" spans="1:19" ht="390.75" customHeight="1" x14ac:dyDescent="0.2">
      <c r="A11" s="7">
        <v>3</v>
      </c>
      <c r="B11" s="43" t="s">
        <v>79</v>
      </c>
      <c r="C11" s="23">
        <v>4</v>
      </c>
      <c r="D11" s="23">
        <v>4</v>
      </c>
      <c r="E11" s="38">
        <f t="shared" si="0"/>
        <v>16</v>
      </c>
      <c r="F11" s="44" t="s">
        <v>59</v>
      </c>
      <c r="G11" s="51">
        <v>45666</v>
      </c>
      <c r="H11" s="43" t="s">
        <v>60</v>
      </c>
      <c r="I11" s="48" t="s">
        <v>43</v>
      </c>
      <c r="J11" s="67" t="s">
        <v>135</v>
      </c>
      <c r="K11" s="14">
        <v>0.67</v>
      </c>
      <c r="L11" s="39">
        <f>EDATE(G11,6)</f>
        <v>45847</v>
      </c>
      <c r="M11" s="25">
        <v>3</v>
      </c>
      <c r="N11" s="25" t="s">
        <v>36</v>
      </c>
      <c r="O11" s="40">
        <f>IF(IF(N11="P",C11-(M11-1),IF(N11="S",C11))&lt;=0,1,IF(N11="P",C11-(M11-1),IF(N11="S",C11)))</f>
        <v>2</v>
      </c>
      <c r="P11" s="41">
        <f>IF(IF(N11="S",D11-(M11-1),IF(N11="P",D11))&lt;=0,1,IF(N11="S",D11-(M11-1),IF(N11="P",D11)))</f>
        <v>4</v>
      </c>
      <c r="Q11" s="42">
        <f>O11*P11</f>
        <v>8</v>
      </c>
      <c r="R11" s="4"/>
      <c r="S11" s="4"/>
    </row>
    <row r="12" spans="1:19" ht="220.5" customHeight="1" x14ac:dyDescent="0.2">
      <c r="A12" s="7">
        <v>4</v>
      </c>
      <c r="B12" s="43" t="s">
        <v>80</v>
      </c>
      <c r="C12" s="23">
        <v>4</v>
      </c>
      <c r="D12" s="23">
        <v>4</v>
      </c>
      <c r="E12" s="38">
        <f t="shared" si="0"/>
        <v>16</v>
      </c>
      <c r="F12" s="46" t="s">
        <v>40</v>
      </c>
      <c r="G12" s="52">
        <v>45449</v>
      </c>
      <c r="H12" s="77" t="s">
        <v>136</v>
      </c>
      <c r="I12" s="47" t="s">
        <v>42</v>
      </c>
      <c r="J12" s="50" t="s">
        <v>76</v>
      </c>
      <c r="K12" s="14">
        <v>0.53</v>
      </c>
      <c r="L12" s="39">
        <f>EDATE(G12,6)</f>
        <v>45632</v>
      </c>
      <c r="M12" s="25">
        <v>2</v>
      </c>
      <c r="N12" s="25" t="s">
        <v>35</v>
      </c>
      <c r="O12" s="40">
        <f>IF(IF(N12="P",C12-(M12-1),IF(N12="S",C12))&lt;=0,1,IF(N12="P",C12-(M12-1),IF(N12="S",C12)))</f>
        <v>4</v>
      </c>
      <c r="P12" s="41">
        <f>IF(IF(N12="S",D12-(M12-1),IF(N12="P",D12))&lt;=0,1,IF(N12="S",D12-(M12-1),IF(N12="P",D12)))</f>
        <v>3</v>
      </c>
      <c r="Q12" s="66">
        <f>O12*P12</f>
        <v>12</v>
      </c>
      <c r="R12" s="4"/>
      <c r="S12" s="4"/>
    </row>
    <row r="13" spans="1:19" ht="28.5" customHeight="1" x14ac:dyDescent="0.2">
      <c r="M13" s="26"/>
      <c r="N13" s="26"/>
      <c r="O13" s="26"/>
      <c r="P13" s="26"/>
      <c r="Q13" s="26"/>
    </row>
    <row r="14" spans="1:19" ht="28.5" customHeight="1" x14ac:dyDescent="0.2">
      <c r="M14" s="26"/>
      <c r="N14" s="26"/>
      <c r="O14" s="26"/>
      <c r="P14" s="26"/>
      <c r="Q14" s="26"/>
    </row>
    <row r="15" spans="1:19" ht="28.5" customHeight="1" x14ac:dyDescent="0.25">
      <c r="M15" s="27"/>
      <c r="N15" s="27"/>
      <c r="O15" s="27"/>
      <c r="P15" s="27"/>
      <c r="Q15" s="27"/>
    </row>
    <row r="16" spans="1:19" ht="28.5" customHeight="1" x14ac:dyDescent="0.25">
      <c r="M16" s="27"/>
      <c r="N16" s="27"/>
      <c r="O16" s="27"/>
      <c r="P16" s="27"/>
      <c r="Q16" s="27"/>
    </row>
    <row r="17" spans="13:17" ht="28.5" customHeight="1" x14ac:dyDescent="0.25">
      <c r="M17" s="27"/>
      <c r="N17" s="27"/>
      <c r="O17" s="27"/>
      <c r="P17" s="27"/>
      <c r="Q17" s="27"/>
    </row>
    <row r="18" spans="13:17" ht="28.5" customHeight="1" x14ac:dyDescent="0.25">
      <c r="M18" s="27"/>
      <c r="N18" s="27"/>
      <c r="O18" s="27"/>
      <c r="P18" s="27"/>
      <c r="Q18" s="27"/>
    </row>
    <row r="19" spans="13:17" ht="28.5" customHeight="1" x14ac:dyDescent="0.25">
      <c r="M19" s="27"/>
      <c r="N19" s="27"/>
      <c r="O19" s="27"/>
      <c r="P19" s="27"/>
      <c r="Q19" s="27"/>
    </row>
    <row r="20" spans="13:17" ht="28.5" customHeight="1" x14ac:dyDescent="0.25">
      <c r="M20" s="27"/>
      <c r="N20" s="27"/>
      <c r="O20" s="27"/>
      <c r="P20" s="27"/>
      <c r="Q20" s="27"/>
    </row>
    <row r="21" spans="13:17" ht="28.5" customHeight="1" x14ac:dyDescent="0.25">
      <c r="M21" s="27"/>
      <c r="N21" s="27"/>
      <c r="O21" s="27"/>
      <c r="P21" s="27"/>
      <c r="Q21" s="27"/>
    </row>
    <row r="22" spans="13:17" ht="28.5" customHeight="1" x14ac:dyDescent="0.25">
      <c r="M22" s="27"/>
      <c r="N22" s="27"/>
      <c r="O22" s="27"/>
      <c r="P22" s="27"/>
      <c r="Q22" s="27"/>
    </row>
    <row r="23" spans="13:17" ht="28.5" customHeight="1" x14ac:dyDescent="0.25">
      <c r="M23" s="27"/>
      <c r="N23" s="27"/>
      <c r="O23" s="27"/>
      <c r="P23" s="27"/>
      <c r="Q23" s="27"/>
    </row>
    <row r="24" spans="13:17" ht="28.5" customHeight="1" x14ac:dyDescent="0.25">
      <c r="M24" s="27"/>
      <c r="N24" s="27"/>
      <c r="O24" s="27"/>
      <c r="P24" s="27"/>
      <c r="Q24" s="27"/>
    </row>
    <row r="25" spans="13:17" ht="28.5" customHeight="1" x14ac:dyDescent="0.25">
      <c r="M25" s="27"/>
      <c r="N25" s="27"/>
      <c r="O25" s="27"/>
      <c r="P25" s="27"/>
      <c r="Q25" s="27"/>
    </row>
    <row r="26" spans="13:17" ht="28.5" customHeight="1" x14ac:dyDescent="0.25">
      <c r="M26" s="27"/>
      <c r="N26" s="27"/>
      <c r="O26" s="27"/>
      <c r="P26" s="27"/>
      <c r="Q26" s="27"/>
    </row>
    <row r="27" spans="13:17" ht="28.5" customHeight="1" x14ac:dyDescent="0.25">
      <c r="M27" s="27"/>
      <c r="N27" s="27"/>
      <c r="O27" s="27"/>
      <c r="P27" s="27"/>
      <c r="Q27" s="27"/>
    </row>
    <row r="28" spans="13:17" ht="28.5" customHeight="1" x14ac:dyDescent="0.25">
      <c r="M28" s="27"/>
      <c r="N28" s="27"/>
      <c r="O28" s="27"/>
      <c r="P28" s="27"/>
      <c r="Q28" s="27"/>
    </row>
    <row r="29" spans="13:17" ht="28.5" customHeight="1" x14ac:dyDescent="0.25">
      <c r="M29" s="27"/>
      <c r="N29" s="27"/>
      <c r="O29" s="27"/>
      <c r="P29" s="27"/>
      <c r="Q29" s="27"/>
    </row>
    <row r="30" spans="13:17" ht="28.5" customHeight="1" x14ac:dyDescent="0.25">
      <c r="M30" s="27"/>
      <c r="N30" s="27"/>
      <c r="O30" s="27"/>
      <c r="P30" s="27"/>
      <c r="Q30" s="27"/>
    </row>
    <row r="31" spans="13:17" ht="28.5" customHeight="1" x14ac:dyDescent="0.25">
      <c r="M31" s="27"/>
      <c r="N31" s="27"/>
      <c r="O31" s="27"/>
      <c r="P31" s="27"/>
      <c r="Q31" s="27"/>
    </row>
    <row r="32" spans="13:17" ht="28.5" customHeight="1" x14ac:dyDescent="0.25">
      <c r="M32" s="27"/>
      <c r="N32" s="27"/>
      <c r="O32" s="27"/>
      <c r="P32" s="27"/>
      <c r="Q32" s="27"/>
    </row>
    <row r="33" spans="13:17" ht="28.5" customHeight="1" x14ac:dyDescent="0.25">
      <c r="M33" s="27"/>
      <c r="N33" s="27"/>
      <c r="O33" s="27"/>
      <c r="P33" s="27"/>
      <c r="Q33" s="27"/>
    </row>
    <row r="34" spans="13:17" ht="28.5" customHeight="1" x14ac:dyDescent="0.25">
      <c r="M34" s="27"/>
      <c r="N34" s="27"/>
      <c r="O34" s="27"/>
      <c r="P34" s="27"/>
      <c r="Q34" s="27"/>
    </row>
    <row r="35" spans="13:17" ht="28.5" customHeight="1" x14ac:dyDescent="0.25">
      <c r="M35" s="27"/>
      <c r="N35" s="27"/>
      <c r="O35" s="27"/>
      <c r="P35" s="27"/>
      <c r="Q35" s="27"/>
    </row>
    <row r="36" spans="13:17" ht="28.5" customHeight="1" x14ac:dyDescent="0.25">
      <c r="M36" s="27"/>
      <c r="N36" s="27"/>
      <c r="O36" s="27"/>
      <c r="P36" s="27"/>
      <c r="Q36" s="27"/>
    </row>
    <row r="37" spans="13:17" ht="28.5" customHeight="1" x14ac:dyDescent="0.25">
      <c r="M37" s="27"/>
      <c r="N37" s="27"/>
      <c r="O37" s="27"/>
      <c r="P37" s="27"/>
      <c r="Q37" s="27"/>
    </row>
    <row r="38" spans="13:17" ht="28.5" customHeight="1" x14ac:dyDescent="0.25">
      <c r="M38" s="27"/>
      <c r="N38" s="27"/>
      <c r="O38" s="27"/>
      <c r="P38" s="27"/>
      <c r="Q38" s="27"/>
    </row>
    <row r="39" spans="13:17" ht="28.5" customHeight="1" x14ac:dyDescent="0.25">
      <c r="M39" s="27"/>
      <c r="N39" s="27"/>
      <c r="O39" s="27"/>
      <c r="P39" s="27"/>
      <c r="Q39" s="27"/>
    </row>
    <row r="40" spans="13:17" ht="28.5" customHeight="1" x14ac:dyDescent="0.25">
      <c r="M40" s="27"/>
      <c r="N40" s="27"/>
      <c r="O40" s="27"/>
      <c r="P40" s="27"/>
      <c r="Q40" s="27"/>
    </row>
    <row r="41" spans="13:17" ht="28.5" customHeight="1" x14ac:dyDescent="0.25">
      <c r="M41" s="27"/>
      <c r="N41" s="27"/>
      <c r="O41" s="27"/>
      <c r="P41" s="27"/>
      <c r="Q41" s="27"/>
    </row>
    <row r="42" spans="13:17" ht="28.5" customHeight="1" x14ac:dyDescent="0.25">
      <c r="M42" s="27" t="s">
        <v>35</v>
      </c>
      <c r="N42" s="27"/>
      <c r="O42" s="27"/>
      <c r="P42" s="27"/>
      <c r="Q42" s="27"/>
    </row>
    <row r="43" spans="13:17" ht="28.5" customHeight="1" x14ac:dyDescent="0.25">
      <c r="M43" s="27" t="s">
        <v>36</v>
      </c>
      <c r="N43" s="27"/>
      <c r="O43" s="27"/>
      <c r="P43" s="27"/>
      <c r="Q43" s="27"/>
    </row>
    <row r="44" spans="13:17" ht="28.5" customHeight="1" x14ac:dyDescent="0.25">
      <c r="M44" s="27"/>
      <c r="N44" s="27"/>
      <c r="O44" s="27"/>
      <c r="P44" s="27"/>
      <c r="Q44" s="27"/>
    </row>
    <row r="45" spans="13:17" ht="28.5" customHeight="1" x14ac:dyDescent="0.25">
      <c r="M45" s="27"/>
      <c r="N45" s="27"/>
      <c r="O45" s="27"/>
      <c r="P45" s="27"/>
      <c r="Q45" s="27"/>
    </row>
    <row r="46" spans="13:17" ht="28.5" customHeight="1" x14ac:dyDescent="0.25">
      <c r="M46" s="27"/>
      <c r="N46" s="27"/>
      <c r="O46" s="27"/>
      <c r="P46" s="27"/>
      <c r="Q46" s="27"/>
    </row>
    <row r="47" spans="13:17" ht="28.5" customHeight="1" x14ac:dyDescent="0.25">
      <c r="M47" s="27"/>
      <c r="N47" s="27"/>
      <c r="O47" s="27"/>
      <c r="P47" s="27"/>
      <c r="Q47" s="27"/>
    </row>
    <row r="48" spans="13:17" ht="28.5" customHeight="1" x14ac:dyDescent="0.25">
      <c r="M48" s="27"/>
      <c r="N48" s="27"/>
      <c r="O48" s="27"/>
      <c r="P48" s="27"/>
      <c r="Q48" s="27"/>
    </row>
    <row r="49" spans="13:17" ht="28.5" customHeight="1" x14ac:dyDescent="0.25">
      <c r="M49" s="27"/>
      <c r="N49" s="27"/>
      <c r="O49" s="27"/>
      <c r="P49" s="27"/>
      <c r="Q49" s="27"/>
    </row>
    <row r="50" spans="13:17" ht="28.5" customHeight="1" x14ac:dyDescent="0.25">
      <c r="M50" s="27"/>
      <c r="N50" s="27"/>
      <c r="O50" s="27"/>
      <c r="P50" s="27"/>
      <c r="Q50" s="27"/>
    </row>
    <row r="51" spans="13:17" ht="28.5" customHeight="1" x14ac:dyDescent="0.25">
      <c r="M51" s="27"/>
      <c r="N51" s="27"/>
      <c r="O51" s="27"/>
      <c r="P51" s="27"/>
      <c r="Q51" s="27"/>
    </row>
    <row r="52" spans="13:17" ht="28.5" customHeight="1" x14ac:dyDescent="0.25">
      <c r="M52" s="27"/>
      <c r="N52" s="27"/>
      <c r="O52" s="27"/>
      <c r="P52" s="27"/>
      <c r="Q52" s="27"/>
    </row>
    <row r="53" spans="13:17" ht="28.5" customHeight="1" x14ac:dyDescent="0.25">
      <c r="M53" s="27"/>
      <c r="N53" s="27"/>
      <c r="O53" s="27"/>
      <c r="P53" s="27"/>
      <c r="Q53" s="27"/>
    </row>
    <row r="54" spans="13:17" ht="28.5" customHeight="1" x14ac:dyDescent="0.25">
      <c r="M54" s="27"/>
      <c r="N54" s="27"/>
      <c r="O54" s="27"/>
      <c r="P54" s="27"/>
      <c r="Q54" s="27"/>
    </row>
    <row r="55" spans="13:17" ht="28.5" customHeight="1" x14ac:dyDescent="0.25">
      <c r="M55" s="27"/>
      <c r="N55" s="27"/>
      <c r="O55" s="27"/>
      <c r="P55" s="27"/>
      <c r="Q55" s="27"/>
    </row>
    <row r="56" spans="13:17" ht="28.5" customHeight="1" x14ac:dyDescent="0.25">
      <c r="M56" s="27"/>
      <c r="N56" s="27"/>
      <c r="O56" s="27"/>
      <c r="P56" s="27"/>
      <c r="Q56" s="27"/>
    </row>
    <row r="57" spans="13:17" ht="28.5" customHeight="1" x14ac:dyDescent="0.25">
      <c r="M57" s="27"/>
      <c r="N57" s="27"/>
      <c r="O57" s="27"/>
      <c r="P57" s="27"/>
      <c r="Q57" s="27"/>
    </row>
    <row r="58" spans="13:17" ht="28.5" customHeight="1" x14ac:dyDescent="0.25">
      <c r="M58" s="27"/>
      <c r="N58" s="27"/>
      <c r="O58" s="27"/>
      <c r="P58" s="27"/>
      <c r="Q58" s="27"/>
    </row>
    <row r="59" spans="13:17" ht="28.5" customHeight="1" x14ac:dyDescent="0.25">
      <c r="M59" s="27"/>
      <c r="N59" s="27"/>
      <c r="O59" s="27"/>
      <c r="P59" s="27"/>
      <c r="Q59" s="27"/>
    </row>
    <row r="60" spans="13:17" ht="28.5" customHeight="1" x14ac:dyDescent="0.25">
      <c r="M60" s="27"/>
      <c r="N60" s="27"/>
      <c r="O60" s="27"/>
      <c r="P60" s="27"/>
      <c r="Q60" s="27"/>
    </row>
    <row r="61" spans="13:17" ht="28.5" customHeight="1" x14ac:dyDescent="0.25">
      <c r="M61" s="27"/>
      <c r="N61" s="27"/>
      <c r="O61" s="27"/>
      <c r="P61" s="27"/>
      <c r="Q61" s="27"/>
    </row>
    <row r="62" spans="13:17" ht="28.5" customHeight="1" x14ac:dyDescent="0.25"/>
    <row r="63" spans="13:17" ht="28.5" customHeight="1" x14ac:dyDescent="0.25"/>
    <row r="64" spans="13:17" ht="28.5" customHeight="1" x14ac:dyDescent="0.25"/>
    <row r="65" ht="28.5" customHeight="1" x14ac:dyDescent="0.25"/>
    <row r="66" ht="28.5" customHeight="1" x14ac:dyDescent="0.25"/>
    <row r="67" ht="28.5" customHeight="1" x14ac:dyDescent="0.25"/>
    <row r="68" ht="28.5" customHeight="1" x14ac:dyDescent="0.25"/>
    <row r="69" ht="28.5" customHeight="1" x14ac:dyDescent="0.25"/>
    <row r="70" ht="28.5" customHeight="1" x14ac:dyDescent="0.25"/>
    <row r="71" ht="28.5" customHeight="1" x14ac:dyDescent="0.25"/>
    <row r="72" ht="28.5" customHeight="1" x14ac:dyDescent="0.25"/>
    <row r="73" ht="28.5" customHeight="1" x14ac:dyDescent="0.25"/>
    <row r="74" ht="28.5" customHeight="1" x14ac:dyDescent="0.25"/>
    <row r="75" ht="28.5" customHeight="1" x14ac:dyDescent="0.25"/>
    <row r="76" ht="28.5" customHeight="1" x14ac:dyDescent="0.25"/>
    <row r="77" ht="28.5" customHeight="1" x14ac:dyDescent="0.25"/>
    <row r="78" ht="28.5" customHeight="1" x14ac:dyDescent="0.25"/>
    <row r="79" ht="28.5" customHeight="1" x14ac:dyDescent="0.25"/>
    <row r="80" ht="28.5" customHeight="1" x14ac:dyDescent="0.25"/>
  </sheetData>
  <mergeCells count="9">
    <mergeCell ref="A6:B6"/>
    <mergeCell ref="C6:Q6"/>
    <mergeCell ref="O7:P7"/>
    <mergeCell ref="A1:Q1"/>
    <mergeCell ref="A2:Q2"/>
    <mergeCell ref="A3:Q3"/>
    <mergeCell ref="A4:Q4"/>
    <mergeCell ref="A5:B5"/>
    <mergeCell ref="C5:Q5"/>
  </mergeCells>
  <conditionalFormatting sqref="J10:J11">
    <cfRule type="cellIs" dxfId="77" priority="37" stopIfTrue="1" operator="between">
      <formula>1</formula>
      <formula>3</formula>
    </cfRule>
    <cfRule type="cellIs" dxfId="76" priority="38" stopIfTrue="1" operator="between">
      <formula>10</formula>
      <formula>25</formula>
    </cfRule>
    <cfRule type="cellIs" dxfId="75" priority="39" stopIfTrue="1" operator="between">
      <formula>4</formula>
      <formula>9</formula>
    </cfRule>
  </conditionalFormatting>
  <conditionalFormatting sqref="J10:J11">
    <cfRule type="cellIs" dxfId="74" priority="34" stopIfTrue="1" operator="between">
      <formula>10</formula>
      <formula>25</formula>
    </cfRule>
    <cfRule type="cellIs" dxfId="73" priority="35" stopIfTrue="1" operator="between">
      <formula>4</formula>
      <formula>9</formula>
    </cfRule>
    <cfRule type="cellIs" dxfId="72" priority="36" stopIfTrue="1" operator="between">
      <formula>1</formula>
      <formula>3</formula>
    </cfRule>
  </conditionalFormatting>
  <conditionalFormatting sqref="Q9:Q10">
    <cfRule type="cellIs" dxfId="71" priority="31" operator="greaterThan">
      <formula>15</formula>
    </cfRule>
    <cfRule type="cellIs" dxfId="70" priority="32" operator="between">
      <formula>10.01</formula>
      <formula>15</formula>
    </cfRule>
    <cfRule type="cellIs" dxfId="69" priority="33" operator="between">
      <formula>1</formula>
      <formula>10</formula>
    </cfRule>
  </conditionalFormatting>
  <conditionalFormatting sqref="E9:E10">
    <cfRule type="cellIs" dxfId="68" priority="27" stopIfTrue="1" operator="between">
      <formula>16</formula>
      <formula>25</formula>
    </cfRule>
    <cfRule type="cellIs" dxfId="67" priority="28" stopIfTrue="1" operator="between">
      <formula>10</formula>
      <formula>15</formula>
    </cfRule>
    <cfRule type="cellIs" dxfId="66" priority="29" stopIfTrue="1" operator="between">
      <formula>5</formula>
      <formula>9</formula>
    </cfRule>
    <cfRule type="cellIs" dxfId="65" priority="30" stopIfTrue="1" operator="between">
      <formula>1</formula>
      <formula>4</formula>
    </cfRule>
  </conditionalFormatting>
  <conditionalFormatting sqref="Q11">
    <cfRule type="cellIs" dxfId="64" priority="24" operator="greaterThan">
      <formula>15</formula>
    </cfRule>
    <cfRule type="cellIs" dxfId="63" priority="25" operator="between">
      <formula>10.01</formula>
      <formula>15</formula>
    </cfRule>
    <cfRule type="cellIs" dxfId="62" priority="26" operator="between">
      <formula>1</formula>
      <formula>10</formula>
    </cfRule>
  </conditionalFormatting>
  <conditionalFormatting sqref="E11">
    <cfRule type="cellIs" dxfId="61" priority="20" stopIfTrue="1" operator="between">
      <formula>16</formula>
      <formula>25</formula>
    </cfRule>
    <cfRule type="cellIs" dxfId="60" priority="21" stopIfTrue="1" operator="between">
      <formula>10</formula>
      <formula>15</formula>
    </cfRule>
    <cfRule type="cellIs" dxfId="59" priority="22" stopIfTrue="1" operator="between">
      <formula>5</formula>
      <formula>9</formula>
    </cfRule>
    <cfRule type="cellIs" dxfId="58" priority="23" stopIfTrue="1" operator="between">
      <formula>1</formula>
      <formula>4</formula>
    </cfRule>
  </conditionalFormatting>
  <conditionalFormatting sqref="Q12">
    <cfRule type="cellIs" dxfId="57" priority="17" operator="greaterThan">
      <formula>15</formula>
    </cfRule>
    <cfRule type="cellIs" dxfId="56" priority="18" operator="between">
      <formula>10.01</formula>
      <formula>15</formula>
    </cfRule>
    <cfRule type="cellIs" dxfId="55" priority="19" operator="between">
      <formula>1</formula>
      <formula>10</formula>
    </cfRule>
  </conditionalFormatting>
  <conditionalFormatting sqref="E12">
    <cfRule type="cellIs" dxfId="54" priority="13" stopIfTrue="1" operator="between">
      <formula>16</formula>
      <formula>25</formula>
    </cfRule>
    <cfRule type="cellIs" dxfId="53" priority="14" stopIfTrue="1" operator="between">
      <formula>10</formula>
      <formula>15</formula>
    </cfRule>
    <cfRule type="cellIs" dxfId="52" priority="15" stopIfTrue="1" operator="between">
      <formula>5</formula>
      <formula>9</formula>
    </cfRule>
    <cfRule type="cellIs" dxfId="51" priority="16" stopIfTrue="1" operator="between">
      <formula>1</formula>
      <formula>4</formula>
    </cfRule>
  </conditionalFormatting>
  <conditionalFormatting sqref="J12">
    <cfRule type="cellIs" dxfId="50" priority="10" stopIfTrue="1" operator="between">
      <formula>1</formula>
      <formula>3</formula>
    </cfRule>
    <cfRule type="cellIs" dxfId="49" priority="11" stopIfTrue="1" operator="between">
      <formula>10</formula>
      <formula>25</formula>
    </cfRule>
    <cfRule type="cellIs" dxfId="48" priority="12" stopIfTrue="1" operator="between">
      <formula>4</formula>
      <formula>9</formula>
    </cfRule>
  </conditionalFormatting>
  <conditionalFormatting sqref="J12">
    <cfRule type="cellIs" dxfId="47" priority="7" stopIfTrue="1" operator="between">
      <formula>10</formula>
      <formula>25</formula>
    </cfRule>
    <cfRule type="cellIs" dxfId="46" priority="8" stopIfTrue="1" operator="between">
      <formula>4</formula>
      <formula>9</formula>
    </cfRule>
    <cfRule type="cellIs" dxfId="45" priority="9" stopIfTrue="1" operator="between">
      <formula>1</formula>
      <formula>3</formula>
    </cfRule>
  </conditionalFormatting>
  <conditionalFormatting sqref="J9">
    <cfRule type="cellIs" dxfId="44" priority="4" stopIfTrue="1" operator="between">
      <formula>1</formula>
      <formula>3</formula>
    </cfRule>
    <cfRule type="cellIs" dxfId="43" priority="5" stopIfTrue="1" operator="between">
      <formula>10</formula>
      <formula>25</formula>
    </cfRule>
    <cfRule type="cellIs" dxfId="42" priority="6" stopIfTrue="1" operator="between">
      <formula>4</formula>
      <formula>9</formula>
    </cfRule>
  </conditionalFormatting>
  <conditionalFormatting sqref="J9">
    <cfRule type="cellIs" dxfId="41" priority="1" stopIfTrue="1" operator="between">
      <formula>10</formula>
      <formula>25</formula>
    </cfRule>
    <cfRule type="cellIs" dxfId="40" priority="2" stopIfTrue="1" operator="between">
      <formula>4</formula>
      <formula>9</formula>
    </cfRule>
    <cfRule type="cellIs" dxfId="39" priority="3" stopIfTrue="1" operator="between">
      <formula>1</formula>
      <formula>3</formula>
    </cfRule>
  </conditionalFormatting>
  <dataValidations count="2">
    <dataValidation type="list" allowBlank="1" showInputMessage="1" showErrorMessage="1" promptTitle="ORGANISMO JUDICIAL" prompt="Por favor inserte la letra P o la letra S" sqref="N9">
      <formula1>$M$42:$M$43</formula1>
    </dataValidation>
    <dataValidation type="list" allowBlank="1" showInputMessage="1" showErrorMessage="1" promptTitle="ORGNANISMO JUDICIAL" prompt="Por favor inserte la letra P o la letra S" sqref="N10">
      <formula1>$M$42:$M$43</formula1>
    </dataValidation>
  </dataValidations>
  <printOptions horizontalCentered="1"/>
  <pageMargins left="0.70866141732283472" right="0.70866141732283472" top="0.74803149606299213" bottom="0.74803149606299213" header="0.31496062992125984" footer="0.31496062992125984"/>
  <pageSetup paperSize="5" scale="3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zoomScale="85" zoomScaleNormal="85" workbookViewId="0">
      <selection activeCell="H7" sqref="H7"/>
    </sheetView>
  </sheetViews>
  <sheetFormatPr baseColWidth="10" defaultRowHeight="12.75" x14ac:dyDescent="0.2"/>
  <cols>
    <col min="1" max="1" width="7.28515625" customWidth="1"/>
    <col min="3" max="3" width="56.42578125" customWidth="1"/>
  </cols>
  <sheetData>
    <row r="1" spans="1:5" ht="38.25" customHeight="1" x14ac:dyDescent="0.2">
      <c r="A1" s="96" t="s">
        <v>58</v>
      </c>
      <c r="B1" s="95" t="s">
        <v>19</v>
      </c>
      <c r="C1" s="95" t="s">
        <v>20</v>
      </c>
      <c r="D1" s="95" t="s">
        <v>21</v>
      </c>
      <c r="E1" s="96"/>
    </row>
    <row r="2" spans="1:5" ht="31.5" x14ac:dyDescent="0.2">
      <c r="A2" s="96"/>
      <c r="B2" s="95"/>
      <c r="C2" s="95"/>
      <c r="D2" s="18" t="s">
        <v>22</v>
      </c>
      <c r="E2" s="17" t="s">
        <v>23</v>
      </c>
    </row>
    <row r="3" spans="1:5" ht="51" customHeight="1" x14ac:dyDescent="0.2">
      <c r="A3" s="16">
        <v>1</v>
      </c>
      <c r="B3" s="16" t="s">
        <v>24</v>
      </c>
      <c r="C3" s="65" t="s">
        <v>62</v>
      </c>
      <c r="D3" s="16" t="s">
        <v>28</v>
      </c>
      <c r="E3" s="16">
        <v>0</v>
      </c>
    </row>
    <row r="4" spans="1:5" ht="75" customHeight="1" x14ac:dyDescent="0.2">
      <c r="A4" s="16">
        <v>2</v>
      </c>
      <c r="B4" s="16" t="s">
        <v>25</v>
      </c>
      <c r="C4" s="65" t="s">
        <v>63</v>
      </c>
      <c r="D4" s="16" t="s">
        <v>29</v>
      </c>
      <c r="E4" s="16">
        <v>1</v>
      </c>
    </row>
    <row r="5" spans="1:5" ht="94.5" customHeight="1" x14ac:dyDescent="0.2">
      <c r="A5" s="16">
        <v>3</v>
      </c>
      <c r="B5" s="16" t="s">
        <v>26</v>
      </c>
      <c r="C5" s="65" t="s">
        <v>64</v>
      </c>
      <c r="D5" s="16" t="s">
        <v>30</v>
      </c>
      <c r="E5" s="16">
        <v>2</v>
      </c>
    </row>
    <row r="6" spans="1:5" ht="93.75" customHeight="1" x14ac:dyDescent="0.2">
      <c r="A6" s="16">
        <v>4</v>
      </c>
      <c r="B6" s="16" t="s">
        <v>27</v>
      </c>
      <c r="C6" s="65" t="s">
        <v>33</v>
      </c>
      <c r="D6" s="16" t="s">
        <v>31</v>
      </c>
      <c r="E6" s="16">
        <v>3</v>
      </c>
    </row>
    <row r="7" spans="1:5" ht="146.25" customHeight="1" x14ac:dyDescent="0.2">
      <c r="A7" s="16">
        <v>5</v>
      </c>
      <c r="B7" s="16" t="s">
        <v>66</v>
      </c>
      <c r="C7" s="65" t="s">
        <v>65</v>
      </c>
      <c r="D7" s="16" t="s">
        <v>32</v>
      </c>
      <c r="E7" s="16">
        <v>4</v>
      </c>
    </row>
  </sheetData>
  <mergeCells count="4">
    <mergeCell ref="D1:E1"/>
    <mergeCell ref="A1:A2"/>
    <mergeCell ref="B1:B2"/>
    <mergeCell ref="C1:C2"/>
  </mergeCells>
  <pageMargins left="0.7" right="0.7" top="0.75" bottom="0.75" header="0.3" footer="0.3"/>
  <pageSetup paperSize="2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opLeftCell="A16" zoomScaleNormal="100" workbookViewId="0">
      <selection activeCell="A25" sqref="A25"/>
    </sheetView>
  </sheetViews>
  <sheetFormatPr baseColWidth="10" defaultRowHeight="16.5" x14ac:dyDescent="0.25"/>
  <cols>
    <col min="1" max="1" width="115.85546875" style="53" customWidth="1"/>
    <col min="2" max="16384" width="11.42578125" style="53"/>
  </cols>
  <sheetData>
    <row r="1" spans="1:1" ht="27.75" x14ac:dyDescent="0.4">
      <c r="A1" s="60" t="s">
        <v>48</v>
      </c>
    </row>
    <row r="2" spans="1:1" ht="63" customHeight="1" x14ac:dyDescent="0.25">
      <c r="A2" s="70" t="s">
        <v>84</v>
      </c>
    </row>
    <row r="3" spans="1:1" ht="62.25" customHeight="1" x14ac:dyDescent="0.25">
      <c r="A3" s="70" t="s">
        <v>85</v>
      </c>
    </row>
    <row r="4" spans="1:1" ht="44.25" customHeight="1" x14ac:dyDescent="0.25">
      <c r="A4" s="70" t="s">
        <v>86</v>
      </c>
    </row>
    <row r="5" spans="1:1" ht="60" customHeight="1" x14ac:dyDescent="0.25">
      <c r="A5" s="70" t="s">
        <v>87</v>
      </c>
    </row>
    <row r="6" spans="1:1" ht="45" x14ac:dyDescent="0.25">
      <c r="A6" s="70" t="s">
        <v>88</v>
      </c>
    </row>
    <row r="7" spans="1:1" x14ac:dyDescent="0.25">
      <c r="A7" s="70" t="s">
        <v>89</v>
      </c>
    </row>
    <row r="8" spans="1:1" x14ac:dyDescent="0.25">
      <c r="A8" s="70" t="s">
        <v>90</v>
      </c>
    </row>
    <row r="9" spans="1:1" ht="31.5" customHeight="1" x14ac:dyDescent="0.25">
      <c r="A9" s="70" t="s">
        <v>91</v>
      </c>
    </row>
    <row r="10" spans="1:1" x14ac:dyDescent="0.25">
      <c r="A10" s="70" t="s">
        <v>92</v>
      </c>
    </row>
    <row r="11" spans="1:1" ht="45" x14ac:dyDescent="0.25">
      <c r="A11" s="70" t="s">
        <v>93</v>
      </c>
    </row>
    <row r="12" spans="1:1" ht="30" x14ac:dyDescent="0.25">
      <c r="A12" s="70" t="s">
        <v>94</v>
      </c>
    </row>
    <row r="13" spans="1:1" ht="30" x14ac:dyDescent="0.25">
      <c r="A13" s="70" t="s">
        <v>95</v>
      </c>
    </row>
    <row r="14" spans="1:1" x14ac:dyDescent="0.25">
      <c r="A14" s="70" t="s">
        <v>96</v>
      </c>
    </row>
    <row r="15" spans="1:1" ht="45" x14ac:dyDescent="0.25">
      <c r="A15" s="70" t="s">
        <v>97</v>
      </c>
    </row>
    <row r="16" spans="1:1" ht="45" x14ac:dyDescent="0.25">
      <c r="A16" s="71" t="s">
        <v>98</v>
      </c>
    </row>
    <row r="17" spans="1:1" ht="30" x14ac:dyDescent="0.25">
      <c r="A17" s="70" t="s">
        <v>133</v>
      </c>
    </row>
    <row r="19" spans="1:1" ht="75" x14ac:dyDescent="0.25">
      <c r="A19" s="70" t="s">
        <v>137</v>
      </c>
    </row>
    <row r="20" spans="1:1" ht="30" x14ac:dyDescent="0.25">
      <c r="A20" s="70" t="s">
        <v>138</v>
      </c>
    </row>
    <row r="21" spans="1:1" ht="60" x14ac:dyDescent="0.25">
      <c r="A21" s="70" t="s">
        <v>140</v>
      </c>
    </row>
    <row r="22" spans="1:1" ht="30" x14ac:dyDescent="0.25">
      <c r="A22" s="70" t="s">
        <v>141</v>
      </c>
    </row>
    <row r="23" spans="1:1" ht="30" x14ac:dyDescent="0.25">
      <c r="A23" s="70" t="s">
        <v>142</v>
      </c>
    </row>
    <row r="24" spans="1:1" ht="45" x14ac:dyDescent="0.25">
      <c r="A24" s="70" t="s">
        <v>143</v>
      </c>
    </row>
    <row r="25" spans="1:1" ht="30" x14ac:dyDescent="0.25">
      <c r="A25" s="70" t="s">
        <v>144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115" zoomScaleNormal="115" workbookViewId="0">
      <selection activeCell="C7" sqref="C7"/>
    </sheetView>
  </sheetViews>
  <sheetFormatPr baseColWidth="10" defaultRowHeight="12.75" x14ac:dyDescent="0.2"/>
  <cols>
    <col min="1" max="1" width="82.28515625" style="56" customWidth="1"/>
  </cols>
  <sheetData>
    <row r="1" spans="1:1" ht="26.25" x14ac:dyDescent="0.2">
      <c r="A1" s="61" t="s">
        <v>42</v>
      </c>
    </row>
    <row r="2" spans="1:1" ht="63" customHeight="1" x14ac:dyDescent="0.2">
      <c r="A2" s="63" t="s">
        <v>53</v>
      </c>
    </row>
    <row r="3" spans="1:1" ht="48" customHeight="1" x14ac:dyDescent="0.2">
      <c r="A3" s="64" t="s">
        <v>54</v>
      </c>
    </row>
    <row r="4" spans="1:1" ht="48" customHeight="1" x14ac:dyDescent="0.2">
      <c r="A4" s="64" t="s">
        <v>52</v>
      </c>
    </row>
    <row r="5" spans="1:1" ht="69" customHeight="1" x14ac:dyDescent="0.2">
      <c r="A5" s="57" t="s">
        <v>55</v>
      </c>
    </row>
    <row r="6" spans="1:1" ht="39.75" customHeight="1" x14ac:dyDescent="0.2">
      <c r="A6" s="57" t="s">
        <v>56</v>
      </c>
    </row>
    <row r="7" spans="1:1" ht="54" customHeight="1" x14ac:dyDescent="0.2">
      <c r="A7" s="64" t="s">
        <v>57</v>
      </c>
    </row>
    <row r="8" spans="1:1" ht="25.5" x14ac:dyDescent="0.2">
      <c r="A8" s="64" t="s">
        <v>99</v>
      </c>
    </row>
    <row r="9" spans="1:1" ht="25.5" x14ac:dyDescent="0.2">
      <c r="A9" s="64" t="s">
        <v>100</v>
      </c>
    </row>
    <row r="10" spans="1:1" ht="25.5" x14ac:dyDescent="0.2">
      <c r="A10" s="57" t="s">
        <v>101</v>
      </c>
    </row>
    <row r="11" spans="1:1" ht="25.5" x14ac:dyDescent="0.2">
      <c r="A11" s="56" t="s">
        <v>139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topLeftCell="A28" zoomScale="115" zoomScaleNormal="115" workbookViewId="0">
      <selection activeCell="A37" sqref="A37"/>
    </sheetView>
  </sheetViews>
  <sheetFormatPr baseColWidth="10" defaultRowHeight="16.5" x14ac:dyDescent="0.25"/>
  <cols>
    <col min="1" max="1" width="131.140625" style="58" customWidth="1"/>
    <col min="2" max="16384" width="11.42578125" style="53"/>
  </cols>
  <sheetData>
    <row r="1" spans="1:1" ht="52.5" x14ac:dyDescent="0.4">
      <c r="A1" s="59" t="s">
        <v>51</v>
      </c>
    </row>
    <row r="2" spans="1:1" ht="51" customHeight="1" x14ac:dyDescent="0.25">
      <c r="A2" s="72" t="s">
        <v>112</v>
      </c>
    </row>
    <row r="3" spans="1:1" ht="38.25" customHeight="1" x14ac:dyDescent="0.25">
      <c r="A3" s="73" t="s">
        <v>102</v>
      </c>
    </row>
    <row r="4" spans="1:1" ht="47.25" customHeight="1" x14ac:dyDescent="0.25">
      <c r="A4" s="73" t="s">
        <v>49</v>
      </c>
    </row>
    <row r="5" spans="1:1" ht="64.5" customHeight="1" x14ac:dyDescent="0.25">
      <c r="A5" s="73" t="s">
        <v>67</v>
      </c>
    </row>
    <row r="6" spans="1:1" ht="65.25" customHeight="1" x14ac:dyDescent="0.25">
      <c r="A6" s="73" t="s">
        <v>113</v>
      </c>
    </row>
    <row r="7" spans="1:1" ht="50.25" customHeight="1" x14ac:dyDescent="0.25">
      <c r="A7" s="74" t="s">
        <v>103</v>
      </c>
    </row>
    <row r="8" spans="1:1" ht="52.5" customHeight="1" x14ac:dyDescent="0.25">
      <c r="A8" s="74" t="s">
        <v>50</v>
      </c>
    </row>
    <row r="9" spans="1:1" ht="77.25" customHeight="1" x14ac:dyDescent="0.25">
      <c r="A9" s="73" t="s">
        <v>104</v>
      </c>
    </row>
    <row r="10" spans="1:1" ht="83.25" customHeight="1" x14ac:dyDescent="0.25">
      <c r="A10" s="73" t="s">
        <v>114</v>
      </c>
    </row>
    <row r="11" spans="1:1" ht="33" x14ac:dyDescent="0.25">
      <c r="A11" s="73" t="s">
        <v>115</v>
      </c>
    </row>
    <row r="12" spans="1:1" ht="45" customHeight="1" x14ac:dyDescent="0.25">
      <c r="A12" s="73" t="s">
        <v>116</v>
      </c>
    </row>
    <row r="13" spans="1:1" ht="49.5" x14ac:dyDescent="0.25">
      <c r="A13" s="73" t="s">
        <v>117</v>
      </c>
    </row>
    <row r="14" spans="1:1" ht="69" customHeight="1" x14ac:dyDescent="0.25">
      <c r="A14" s="73" t="s">
        <v>105</v>
      </c>
    </row>
    <row r="15" spans="1:1" ht="33" x14ac:dyDescent="0.25">
      <c r="A15" s="73" t="s">
        <v>106</v>
      </c>
    </row>
    <row r="16" spans="1:1" ht="49.5" x14ac:dyDescent="0.25">
      <c r="A16" s="73" t="s">
        <v>107</v>
      </c>
    </row>
    <row r="17" spans="1:2" ht="69" customHeight="1" x14ac:dyDescent="0.25">
      <c r="A17" s="73" t="s">
        <v>118</v>
      </c>
    </row>
    <row r="18" spans="1:2" ht="69" customHeight="1" x14ac:dyDescent="0.25">
      <c r="A18" s="73" t="s">
        <v>119</v>
      </c>
    </row>
    <row r="19" spans="1:2" ht="51" customHeight="1" x14ac:dyDescent="0.25">
      <c r="A19" s="73" t="s">
        <v>120</v>
      </c>
    </row>
    <row r="20" spans="1:2" ht="33" x14ac:dyDescent="0.25">
      <c r="A20" s="73" t="s">
        <v>108</v>
      </c>
    </row>
    <row r="21" spans="1:2" ht="65.25" customHeight="1" x14ac:dyDescent="0.25">
      <c r="A21" s="73" t="s">
        <v>109</v>
      </c>
    </row>
    <row r="22" spans="1:2" ht="99" x14ac:dyDescent="0.25">
      <c r="A22" s="73" t="s">
        <v>121</v>
      </c>
    </row>
    <row r="23" spans="1:2" ht="43.5" customHeight="1" x14ac:dyDescent="0.25">
      <c r="A23" s="75" t="s">
        <v>110</v>
      </c>
    </row>
    <row r="24" spans="1:2" ht="66.75" customHeight="1" x14ac:dyDescent="0.25">
      <c r="A24" s="75" t="s">
        <v>122</v>
      </c>
    </row>
    <row r="25" spans="1:2" ht="33" x14ac:dyDescent="0.25">
      <c r="A25" s="75" t="s">
        <v>123</v>
      </c>
    </row>
    <row r="26" spans="1:2" x14ac:dyDescent="0.25">
      <c r="A26" s="75" t="s">
        <v>124</v>
      </c>
    </row>
    <row r="27" spans="1:2" ht="49.5" x14ac:dyDescent="0.25">
      <c r="A27" s="75" t="s">
        <v>125</v>
      </c>
    </row>
    <row r="28" spans="1:2" ht="20.25" customHeight="1" x14ac:dyDescent="0.25">
      <c r="A28" s="75" t="s">
        <v>126</v>
      </c>
    </row>
    <row r="29" spans="1:2" ht="49.5" x14ac:dyDescent="0.25">
      <c r="A29" s="75" t="s">
        <v>127</v>
      </c>
      <c r="B29" s="53" t="s">
        <v>77</v>
      </c>
    </row>
    <row r="30" spans="1:2" ht="33" x14ac:dyDescent="0.25">
      <c r="A30" s="75" t="s">
        <v>128</v>
      </c>
    </row>
    <row r="31" spans="1:2" ht="33" x14ac:dyDescent="0.25">
      <c r="A31" s="75" t="s">
        <v>129</v>
      </c>
    </row>
    <row r="32" spans="1:2" ht="33" x14ac:dyDescent="0.25">
      <c r="A32" s="75" t="s">
        <v>130</v>
      </c>
    </row>
    <row r="33" spans="1:1" x14ac:dyDescent="0.25">
      <c r="A33" s="75" t="s">
        <v>131</v>
      </c>
    </row>
    <row r="34" spans="1:1" ht="33" x14ac:dyDescent="0.25">
      <c r="A34" s="75" t="s">
        <v>132</v>
      </c>
    </row>
    <row r="35" spans="1:1" x14ac:dyDescent="0.25">
      <c r="A35" s="75" t="s">
        <v>111</v>
      </c>
    </row>
    <row r="36" spans="1:1" ht="33" x14ac:dyDescent="0.25">
      <c r="A36" s="75" t="s">
        <v>146</v>
      </c>
    </row>
    <row r="37" spans="1:1" ht="33" x14ac:dyDescent="0.25">
      <c r="A37" s="58" t="s">
        <v>145</v>
      </c>
    </row>
    <row r="38" spans="1:1" ht="33" x14ac:dyDescent="0.25">
      <c r="A38" s="58" t="s">
        <v>147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opLeftCell="B1" zoomScale="70" zoomScaleNormal="70" workbookViewId="0">
      <selection activeCell="A4" sqref="A4"/>
    </sheetView>
  </sheetViews>
  <sheetFormatPr baseColWidth="10" defaultRowHeight="12.75" x14ac:dyDescent="0.2"/>
  <cols>
    <col min="1" max="1" width="91" style="55" customWidth="1"/>
  </cols>
  <sheetData>
    <row r="1" spans="1:1" ht="27.75" x14ac:dyDescent="0.4">
      <c r="A1" s="62" t="s">
        <v>42</v>
      </c>
    </row>
    <row r="2" spans="1:1" ht="109.5" customHeight="1" x14ac:dyDescent="0.2">
      <c r="A2" s="54" t="s">
        <v>68</v>
      </c>
    </row>
    <row r="3" spans="1:1" ht="102.75" customHeight="1" x14ac:dyDescent="0.2">
      <c r="A3" s="54" t="s">
        <v>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80"/>
  <sheetViews>
    <sheetView showGridLines="0" view="pageBreakPreview" topLeftCell="A7" zoomScale="70" zoomScaleNormal="55" zoomScaleSheetLayoutView="70" workbookViewId="0">
      <selection activeCell="B10" sqref="B10"/>
    </sheetView>
  </sheetViews>
  <sheetFormatPr baseColWidth="10" defaultColWidth="11.42578125" defaultRowHeight="15.75" x14ac:dyDescent="0.25"/>
  <cols>
    <col min="1" max="1" width="7.7109375" style="1" customWidth="1"/>
    <col min="2" max="2" width="61.7109375" style="5" customWidth="1"/>
    <col min="3" max="3" width="21.5703125" style="5" customWidth="1"/>
    <col min="4" max="4" width="15.85546875" style="5" customWidth="1"/>
    <col min="5" max="5" width="15.85546875" style="1" customWidth="1"/>
    <col min="6" max="6" width="37.85546875" style="1" customWidth="1"/>
    <col min="7" max="7" width="20.5703125" style="1" customWidth="1"/>
    <col min="8" max="8" width="77.7109375" style="1" customWidth="1"/>
    <col min="9" max="9" width="48.7109375" style="6" customWidth="1"/>
    <col min="10" max="10" width="81.140625" style="1" customWidth="1"/>
    <col min="11" max="11" width="22.42578125" style="1" customWidth="1"/>
    <col min="12" max="12" width="24" style="1" customWidth="1"/>
    <col min="13" max="13" width="15.5703125" style="28" customWidth="1"/>
    <col min="14" max="14" width="12.85546875" style="28" customWidth="1"/>
    <col min="15" max="15" width="18.7109375" style="28" customWidth="1"/>
    <col min="16" max="16" width="15" style="28" customWidth="1"/>
    <col min="17" max="17" width="13.7109375" style="28" customWidth="1"/>
    <col min="18" max="18" width="5.5703125" style="1" customWidth="1"/>
    <col min="19" max="16384" width="11.42578125" style="1"/>
  </cols>
  <sheetData>
    <row r="1" spans="1:19" ht="134.25" customHeight="1" x14ac:dyDescent="0.2">
      <c r="A1" s="82"/>
      <c r="B1" s="83"/>
      <c r="C1" s="83"/>
      <c r="D1" s="83"/>
      <c r="E1" s="83"/>
      <c r="F1" s="83"/>
      <c r="G1" s="83"/>
      <c r="H1" s="83"/>
      <c r="I1" s="83"/>
      <c r="J1" s="83"/>
      <c r="K1" s="83"/>
      <c r="L1" s="83"/>
      <c r="M1" s="83"/>
      <c r="N1" s="83"/>
      <c r="O1" s="83"/>
      <c r="P1" s="83"/>
      <c r="Q1" s="84"/>
    </row>
    <row r="2" spans="1:19" ht="56.25" customHeight="1" x14ac:dyDescent="0.2">
      <c r="A2" s="85" t="s">
        <v>72</v>
      </c>
      <c r="B2" s="86"/>
      <c r="C2" s="86"/>
      <c r="D2" s="86"/>
      <c r="E2" s="86"/>
      <c r="F2" s="86"/>
      <c r="G2" s="86"/>
      <c r="H2" s="86"/>
      <c r="I2" s="86"/>
      <c r="J2" s="86"/>
      <c r="K2" s="86"/>
      <c r="L2" s="86"/>
      <c r="M2" s="86"/>
      <c r="N2" s="86"/>
      <c r="O2" s="86"/>
      <c r="P2" s="86"/>
      <c r="Q2" s="87"/>
    </row>
    <row r="3" spans="1:19" ht="13.5" x14ac:dyDescent="0.25">
      <c r="A3" s="88" t="s">
        <v>17</v>
      </c>
      <c r="B3" s="89"/>
      <c r="C3" s="89"/>
      <c r="D3" s="89"/>
      <c r="E3" s="89"/>
      <c r="F3" s="89"/>
      <c r="G3" s="89"/>
      <c r="H3" s="89"/>
      <c r="I3" s="89"/>
      <c r="J3" s="89"/>
      <c r="K3" s="89"/>
      <c r="L3" s="89"/>
      <c r="M3" s="89"/>
      <c r="N3" s="89"/>
      <c r="O3" s="89"/>
      <c r="P3" s="89"/>
      <c r="Q3" s="90"/>
    </row>
    <row r="4" spans="1:19" s="3" customFormat="1" ht="25.5" customHeight="1" x14ac:dyDescent="0.2">
      <c r="A4" s="91" t="s">
        <v>4</v>
      </c>
      <c r="B4" s="91"/>
      <c r="C4" s="91"/>
      <c r="D4" s="91"/>
      <c r="E4" s="91"/>
      <c r="F4" s="91"/>
      <c r="G4" s="91"/>
      <c r="H4" s="91"/>
      <c r="I4" s="91"/>
      <c r="J4" s="91"/>
      <c r="K4" s="91"/>
      <c r="L4" s="91"/>
      <c r="M4" s="91"/>
      <c r="N4" s="91"/>
      <c r="O4" s="91"/>
      <c r="P4" s="91"/>
      <c r="Q4" s="91"/>
      <c r="R4" s="2"/>
      <c r="S4" s="2"/>
    </row>
    <row r="5" spans="1:19" ht="23.25" customHeight="1" x14ac:dyDescent="0.2">
      <c r="A5" s="78" t="s">
        <v>1</v>
      </c>
      <c r="B5" s="79"/>
      <c r="C5" s="92" t="s">
        <v>37</v>
      </c>
      <c r="D5" s="93"/>
      <c r="E5" s="93"/>
      <c r="F5" s="93"/>
      <c r="G5" s="93"/>
      <c r="H5" s="93"/>
      <c r="I5" s="93"/>
      <c r="J5" s="93"/>
      <c r="K5" s="93"/>
      <c r="L5" s="93"/>
      <c r="M5" s="93"/>
      <c r="N5" s="93"/>
      <c r="O5" s="93"/>
      <c r="P5" s="93"/>
      <c r="Q5" s="94"/>
    </row>
    <row r="6" spans="1:19" ht="25.5" customHeight="1" x14ac:dyDescent="0.2">
      <c r="A6" s="78" t="s">
        <v>34</v>
      </c>
      <c r="B6" s="79"/>
      <c r="C6" s="97" t="s">
        <v>71</v>
      </c>
      <c r="D6" s="98"/>
      <c r="E6" s="98"/>
      <c r="F6" s="98"/>
      <c r="G6" s="98"/>
      <c r="H6" s="98"/>
      <c r="I6" s="98"/>
      <c r="J6" s="98"/>
      <c r="K6" s="98"/>
      <c r="L6" s="98"/>
      <c r="M6" s="98"/>
      <c r="N6" s="98"/>
      <c r="O6" s="98"/>
      <c r="P6" s="98"/>
      <c r="Q6" s="99"/>
    </row>
    <row r="7" spans="1:19" ht="35.25" customHeight="1" x14ac:dyDescent="0.2">
      <c r="A7" s="19"/>
      <c r="B7" s="10"/>
      <c r="C7" s="10"/>
      <c r="D7" s="10"/>
      <c r="E7" s="11"/>
      <c r="F7" s="11"/>
      <c r="G7" s="11"/>
      <c r="H7" s="11"/>
      <c r="I7" s="11"/>
      <c r="J7" s="11"/>
      <c r="K7" s="11"/>
      <c r="L7" s="11"/>
      <c r="M7" s="20"/>
      <c r="N7" s="21"/>
      <c r="O7" s="80" t="s">
        <v>12</v>
      </c>
      <c r="P7" s="81"/>
      <c r="Q7" s="22"/>
    </row>
    <row r="8" spans="1:19" ht="46.5" customHeight="1" x14ac:dyDescent="0.2">
      <c r="A8" s="8" t="s">
        <v>73</v>
      </c>
      <c r="B8" s="8" t="s">
        <v>3</v>
      </c>
      <c r="C8" s="9" t="s">
        <v>10</v>
      </c>
      <c r="D8" s="9" t="s">
        <v>14</v>
      </c>
      <c r="E8" s="9" t="s">
        <v>0</v>
      </c>
      <c r="F8" s="9" t="s">
        <v>5</v>
      </c>
      <c r="G8" s="9" t="s">
        <v>16</v>
      </c>
      <c r="H8" s="37" t="s">
        <v>2</v>
      </c>
      <c r="I8" s="9" t="s">
        <v>18</v>
      </c>
      <c r="J8" s="15" t="s">
        <v>6</v>
      </c>
      <c r="K8" s="9" t="s">
        <v>7</v>
      </c>
      <c r="L8" s="9" t="s">
        <v>15</v>
      </c>
      <c r="M8" s="9" t="s">
        <v>8</v>
      </c>
      <c r="N8" s="9" t="s">
        <v>9</v>
      </c>
      <c r="O8" s="9" t="s">
        <v>10</v>
      </c>
      <c r="P8" s="9" t="s">
        <v>11</v>
      </c>
      <c r="Q8" s="9" t="s">
        <v>13</v>
      </c>
      <c r="R8" s="4"/>
      <c r="S8" s="4"/>
    </row>
    <row r="9" spans="1:19" ht="294" customHeight="1" x14ac:dyDescent="0.2">
      <c r="A9" s="12">
        <v>1</v>
      </c>
      <c r="B9" s="43" t="s">
        <v>44</v>
      </c>
      <c r="C9" s="23">
        <v>4</v>
      </c>
      <c r="D9" s="23">
        <v>5</v>
      </c>
      <c r="E9" s="34">
        <f>+C9*D9</f>
        <v>20</v>
      </c>
      <c r="F9" s="45" t="s">
        <v>39</v>
      </c>
      <c r="G9" s="51">
        <v>45449</v>
      </c>
      <c r="H9" s="43" t="s">
        <v>45</v>
      </c>
      <c r="I9" s="47" t="s">
        <v>41</v>
      </c>
      <c r="J9" s="49" t="s">
        <v>74</v>
      </c>
      <c r="K9" s="13">
        <v>0.78</v>
      </c>
      <c r="L9" s="35">
        <f>EDATE(G9,6)</f>
        <v>45632</v>
      </c>
      <c r="M9" s="24">
        <v>2</v>
      </c>
      <c r="N9" s="24" t="s">
        <v>35</v>
      </c>
      <c r="O9" s="29">
        <f>IF(IF(N9="P",C9-(M9-1),IF(N9="S",C9))&lt;=0,1,IF(N9="P",C9-(M9-1),IF(N9="S",C9)))</f>
        <v>4</v>
      </c>
      <c r="P9" s="30">
        <f>IF(IF(N9="S",D9-(M9-1),IF(N9="P",D9))&lt;=0,1,IF(N9="S",D9-(M9-1),IF(N9="P",D9)))</f>
        <v>4</v>
      </c>
      <c r="Q9" s="31">
        <f>O9*P9</f>
        <v>16</v>
      </c>
      <c r="R9" s="4"/>
      <c r="S9" s="4"/>
    </row>
    <row r="10" spans="1:19" ht="282" customHeight="1" x14ac:dyDescent="0.2">
      <c r="A10" s="7">
        <v>2</v>
      </c>
      <c r="B10" s="43" t="s">
        <v>38</v>
      </c>
      <c r="C10" s="23">
        <v>5</v>
      </c>
      <c r="D10" s="23">
        <v>3</v>
      </c>
      <c r="E10" s="34">
        <f t="shared" ref="E10" si="0">+C10*D10</f>
        <v>15</v>
      </c>
      <c r="F10" s="46" t="s">
        <v>40</v>
      </c>
      <c r="G10" s="51">
        <v>45449</v>
      </c>
      <c r="H10" s="43" t="s">
        <v>46</v>
      </c>
      <c r="I10" s="47" t="s">
        <v>42</v>
      </c>
      <c r="J10" s="67" t="s">
        <v>70</v>
      </c>
      <c r="K10" s="13">
        <v>1</v>
      </c>
      <c r="L10" s="36">
        <f>EDATE(G10,6)</f>
        <v>45632</v>
      </c>
      <c r="M10" s="25">
        <v>1</v>
      </c>
      <c r="N10" s="25" t="s">
        <v>36</v>
      </c>
      <c r="O10" s="32">
        <f>IF(IF(N10="P",C10-(M10-1),IF(N10="S",C10))&lt;=0,1,IF(N10="P",C10-(M10-1),IF(N10="S",C10)))</f>
        <v>5</v>
      </c>
      <c r="P10" s="33">
        <f>IF(IF(N10="S",D10-(M10-1),IF(N10="P",D10))&lt;=0,1,IF(N10="S",D10-(M10-1),IF(N10="P",D10)))</f>
        <v>3</v>
      </c>
      <c r="Q10" s="31">
        <f>O10*P10</f>
        <v>15</v>
      </c>
      <c r="R10" s="4"/>
      <c r="S10" s="4"/>
    </row>
    <row r="11" spans="1:19" ht="337.5" customHeight="1" x14ac:dyDescent="0.2">
      <c r="A11" s="7">
        <v>3</v>
      </c>
      <c r="B11" s="43" t="s">
        <v>83</v>
      </c>
      <c r="C11" s="23">
        <v>4</v>
      </c>
      <c r="D11" s="23">
        <v>4</v>
      </c>
      <c r="E11" s="38">
        <f t="shared" ref="E11" si="1">+C11*D11</f>
        <v>16</v>
      </c>
      <c r="F11" s="44" t="s">
        <v>59</v>
      </c>
      <c r="G11" s="51">
        <v>45449</v>
      </c>
      <c r="H11" s="43" t="s">
        <v>60</v>
      </c>
      <c r="I11" s="48" t="s">
        <v>43</v>
      </c>
      <c r="J11" s="44" t="s">
        <v>75</v>
      </c>
      <c r="K11" s="14">
        <v>0.73</v>
      </c>
      <c r="L11" s="39">
        <f>EDATE(G11,6)</f>
        <v>45632</v>
      </c>
      <c r="M11" s="25">
        <v>3</v>
      </c>
      <c r="N11" s="25" t="s">
        <v>36</v>
      </c>
      <c r="O11" s="40">
        <f>IF(IF(N11="P",C11-(M11-1),IF(N11="S",C11))&lt;=0,1,IF(N11="P",C11-(M11-1),IF(N11="S",C11)))</f>
        <v>2</v>
      </c>
      <c r="P11" s="41">
        <f>IF(IF(N11="S",D11-(M11-1),IF(N11="P",D11))&lt;=0,1,IF(N11="S",D11-(M11-1),IF(N11="P",D11)))</f>
        <v>4</v>
      </c>
      <c r="Q11" s="42">
        <f>O11*P11</f>
        <v>8</v>
      </c>
      <c r="R11" s="4"/>
      <c r="S11" s="4"/>
    </row>
    <row r="12" spans="1:19" ht="185.25" customHeight="1" x14ac:dyDescent="0.2">
      <c r="A12" s="7">
        <v>4</v>
      </c>
      <c r="B12" s="43" t="s">
        <v>61</v>
      </c>
      <c r="C12" s="23">
        <v>4</v>
      </c>
      <c r="D12" s="23">
        <v>4</v>
      </c>
      <c r="E12" s="38">
        <f t="shared" ref="E12" si="2">+C12*D12</f>
        <v>16</v>
      </c>
      <c r="F12" s="46" t="s">
        <v>40</v>
      </c>
      <c r="G12" s="52">
        <v>45449</v>
      </c>
      <c r="H12" s="43" t="s">
        <v>47</v>
      </c>
      <c r="I12" s="47" t="s">
        <v>42</v>
      </c>
      <c r="J12" s="50" t="s">
        <v>76</v>
      </c>
      <c r="K12" s="14">
        <v>0.53</v>
      </c>
      <c r="L12" s="39">
        <f>EDATE(G12,6)</f>
        <v>45632</v>
      </c>
      <c r="M12" s="25">
        <v>2</v>
      </c>
      <c r="N12" s="25" t="s">
        <v>35</v>
      </c>
      <c r="O12" s="40">
        <f>IF(IF(N12="P",C12-(M12-1),IF(N12="S",C12))&lt;=0,1,IF(N12="P",C12-(M12-1),IF(N12="S",C12)))</f>
        <v>4</v>
      </c>
      <c r="P12" s="41">
        <f>IF(IF(N12="S",D12-(M12-1),IF(N12="P",D12))&lt;=0,1,IF(N12="S",D12-(M12-1),IF(N12="P",D12)))</f>
        <v>3</v>
      </c>
      <c r="Q12" s="66">
        <f>O12*P12</f>
        <v>12</v>
      </c>
      <c r="R12" s="4"/>
      <c r="S12" s="4"/>
    </row>
    <row r="13" spans="1:19" ht="28.5" customHeight="1" x14ac:dyDescent="0.2">
      <c r="M13" s="26"/>
      <c r="N13" s="26"/>
      <c r="O13" s="26"/>
      <c r="P13" s="26"/>
      <c r="Q13" s="26"/>
    </row>
    <row r="14" spans="1:19" ht="28.5" customHeight="1" x14ac:dyDescent="0.2">
      <c r="M14" s="26"/>
      <c r="N14" s="26"/>
      <c r="O14" s="26"/>
      <c r="P14" s="26"/>
      <c r="Q14" s="26"/>
    </row>
    <row r="15" spans="1:19" ht="28.5" customHeight="1" x14ac:dyDescent="0.25">
      <c r="M15" s="27"/>
      <c r="N15" s="27"/>
      <c r="O15" s="27"/>
      <c r="P15" s="27"/>
      <c r="Q15" s="27"/>
    </row>
    <row r="16" spans="1:19" ht="28.5" customHeight="1" x14ac:dyDescent="0.25">
      <c r="M16" s="27"/>
      <c r="N16" s="27"/>
      <c r="O16" s="27"/>
      <c r="P16" s="27"/>
      <c r="Q16" s="27"/>
    </row>
    <row r="17" spans="13:17" ht="28.5" customHeight="1" x14ac:dyDescent="0.25">
      <c r="M17" s="27"/>
      <c r="N17" s="27"/>
      <c r="O17" s="27"/>
      <c r="P17" s="27"/>
      <c r="Q17" s="27"/>
    </row>
    <row r="18" spans="13:17" ht="28.5" customHeight="1" x14ac:dyDescent="0.25">
      <c r="M18" s="27"/>
      <c r="N18" s="27"/>
      <c r="O18" s="27"/>
      <c r="P18" s="27"/>
      <c r="Q18" s="27"/>
    </row>
    <row r="19" spans="13:17" ht="28.5" customHeight="1" x14ac:dyDescent="0.25">
      <c r="M19" s="27"/>
      <c r="N19" s="27"/>
      <c r="O19" s="27"/>
      <c r="P19" s="27"/>
      <c r="Q19" s="27"/>
    </row>
    <row r="20" spans="13:17" ht="28.5" customHeight="1" x14ac:dyDescent="0.25">
      <c r="M20" s="27"/>
      <c r="N20" s="27"/>
      <c r="O20" s="27"/>
      <c r="P20" s="27"/>
      <c r="Q20" s="27"/>
    </row>
    <row r="21" spans="13:17" ht="28.5" customHeight="1" x14ac:dyDescent="0.25">
      <c r="M21" s="27"/>
      <c r="N21" s="27"/>
      <c r="O21" s="27"/>
      <c r="P21" s="27"/>
      <c r="Q21" s="27"/>
    </row>
    <row r="22" spans="13:17" ht="28.5" customHeight="1" x14ac:dyDescent="0.25">
      <c r="M22" s="27"/>
      <c r="N22" s="27"/>
      <c r="O22" s="27"/>
      <c r="P22" s="27"/>
      <c r="Q22" s="27"/>
    </row>
    <row r="23" spans="13:17" ht="28.5" customHeight="1" x14ac:dyDescent="0.25">
      <c r="M23" s="27"/>
      <c r="N23" s="27"/>
      <c r="O23" s="27"/>
      <c r="P23" s="27"/>
      <c r="Q23" s="27"/>
    </row>
    <row r="24" spans="13:17" ht="28.5" customHeight="1" x14ac:dyDescent="0.25">
      <c r="M24" s="27"/>
      <c r="N24" s="27"/>
      <c r="O24" s="27"/>
      <c r="P24" s="27"/>
      <c r="Q24" s="27"/>
    </row>
    <row r="25" spans="13:17" ht="28.5" customHeight="1" x14ac:dyDescent="0.25">
      <c r="M25" s="27"/>
      <c r="N25" s="27"/>
      <c r="O25" s="27"/>
      <c r="P25" s="27"/>
      <c r="Q25" s="27"/>
    </row>
    <row r="26" spans="13:17" ht="28.5" customHeight="1" x14ac:dyDescent="0.25">
      <c r="M26" s="27"/>
      <c r="N26" s="27"/>
      <c r="O26" s="27"/>
      <c r="P26" s="27"/>
      <c r="Q26" s="27"/>
    </row>
    <row r="27" spans="13:17" ht="28.5" customHeight="1" x14ac:dyDescent="0.25">
      <c r="M27" s="27"/>
      <c r="N27" s="27"/>
      <c r="O27" s="27"/>
      <c r="P27" s="27"/>
      <c r="Q27" s="27"/>
    </row>
    <row r="28" spans="13:17" ht="28.5" customHeight="1" x14ac:dyDescent="0.25">
      <c r="M28" s="27"/>
      <c r="N28" s="27"/>
      <c r="O28" s="27"/>
      <c r="P28" s="27"/>
      <c r="Q28" s="27"/>
    </row>
    <row r="29" spans="13:17" ht="28.5" customHeight="1" x14ac:dyDescent="0.25">
      <c r="M29" s="27"/>
      <c r="N29" s="27"/>
      <c r="O29" s="27"/>
      <c r="P29" s="27"/>
      <c r="Q29" s="27"/>
    </row>
    <row r="30" spans="13:17" ht="28.5" customHeight="1" x14ac:dyDescent="0.25">
      <c r="M30" s="27"/>
      <c r="N30" s="27"/>
      <c r="O30" s="27"/>
      <c r="P30" s="27"/>
      <c r="Q30" s="27"/>
    </row>
    <row r="31" spans="13:17" ht="28.5" customHeight="1" x14ac:dyDescent="0.25">
      <c r="M31" s="27"/>
      <c r="N31" s="27"/>
      <c r="O31" s="27"/>
      <c r="P31" s="27"/>
      <c r="Q31" s="27"/>
    </row>
    <row r="32" spans="13:17" ht="28.5" customHeight="1" x14ac:dyDescent="0.25">
      <c r="M32" s="27"/>
      <c r="N32" s="27"/>
      <c r="O32" s="27"/>
      <c r="P32" s="27"/>
      <c r="Q32" s="27"/>
    </row>
    <row r="33" spans="13:17" ht="28.5" customHeight="1" x14ac:dyDescent="0.25">
      <c r="M33" s="27"/>
      <c r="N33" s="27"/>
      <c r="O33" s="27"/>
      <c r="P33" s="27"/>
      <c r="Q33" s="27"/>
    </row>
    <row r="34" spans="13:17" ht="28.5" customHeight="1" x14ac:dyDescent="0.25">
      <c r="M34" s="27"/>
      <c r="N34" s="27"/>
      <c r="O34" s="27"/>
      <c r="P34" s="27"/>
      <c r="Q34" s="27"/>
    </row>
    <row r="35" spans="13:17" ht="28.5" customHeight="1" x14ac:dyDescent="0.25">
      <c r="M35" s="27"/>
      <c r="N35" s="27"/>
      <c r="O35" s="27"/>
      <c r="P35" s="27"/>
      <c r="Q35" s="27"/>
    </row>
    <row r="36" spans="13:17" ht="28.5" customHeight="1" x14ac:dyDescent="0.25">
      <c r="M36" s="27"/>
      <c r="N36" s="27"/>
      <c r="O36" s="27"/>
      <c r="P36" s="27"/>
      <c r="Q36" s="27"/>
    </row>
    <row r="37" spans="13:17" ht="28.5" customHeight="1" x14ac:dyDescent="0.25">
      <c r="M37" s="27"/>
      <c r="N37" s="27"/>
      <c r="O37" s="27"/>
      <c r="P37" s="27"/>
      <c r="Q37" s="27"/>
    </row>
    <row r="38" spans="13:17" ht="28.5" customHeight="1" x14ac:dyDescent="0.25">
      <c r="M38" s="27"/>
      <c r="N38" s="27"/>
      <c r="O38" s="27"/>
      <c r="P38" s="27"/>
      <c r="Q38" s="27"/>
    </row>
    <row r="39" spans="13:17" ht="28.5" customHeight="1" x14ac:dyDescent="0.25">
      <c r="M39" s="27"/>
      <c r="N39" s="27"/>
      <c r="O39" s="27"/>
      <c r="P39" s="27"/>
      <c r="Q39" s="27"/>
    </row>
    <row r="40" spans="13:17" ht="28.5" customHeight="1" x14ac:dyDescent="0.25">
      <c r="M40" s="27"/>
      <c r="N40" s="27"/>
      <c r="O40" s="27"/>
      <c r="P40" s="27"/>
      <c r="Q40" s="27"/>
    </row>
    <row r="41" spans="13:17" ht="28.5" customHeight="1" x14ac:dyDescent="0.25">
      <c r="M41" s="27"/>
      <c r="N41" s="27"/>
      <c r="O41" s="27"/>
      <c r="P41" s="27"/>
      <c r="Q41" s="27"/>
    </row>
    <row r="42" spans="13:17" ht="28.5" customHeight="1" x14ac:dyDescent="0.25">
      <c r="M42" s="27" t="s">
        <v>35</v>
      </c>
      <c r="N42" s="27"/>
      <c r="O42" s="27"/>
      <c r="P42" s="27"/>
      <c r="Q42" s="27"/>
    </row>
    <row r="43" spans="13:17" ht="28.5" customHeight="1" x14ac:dyDescent="0.25">
      <c r="M43" s="27" t="s">
        <v>36</v>
      </c>
      <c r="N43" s="27"/>
      <c r="O43" s="27"/>
      <c r="P43" s="27"/>
      <c r="Q43" s="27"/>
    </row>
    <row r="44" spans="13:17" ht="28.5" customHeight="1" x14ac:dyDescent="0.25">
      <c r="M44" s="27"/>
      <c r="N44" s="27"/>
      <c r="O44" s="27"/>
      <c r="P44" s="27"/>
      <c r="Q44" s="27"/>
    </row>
    <row r="45" spans="13:17" ht="28.5" customHeight="1" x14ac:dyDescent="0.25">
      <c r="M45" s="27"/>
      <c r="N45" s="27"/>
      <c r="O45" s="27"/>
      <c r="P45" s="27"/>
      <c r="Q45" s="27"/>
    </row>
    <row r="46" spans="13:17" ht="28.5" customHeight="1" x14ac:dyDescent="0.25">
      <c r="M46" s="27"/>
      <c r="N46" s="27"/>
      <c r="O46" s="27"/>
      <c r="P46" s="27"/>
      <c r="Q46" s="27"/>
    </row>
    <row r="47" spans="13:17" ht="28.5" customHeight="1" x14ac:dyDescent="0.25">
      <c r="M47" s="27"/>
      <c r="N47" s="27"/>
      <c r="O47" s="27"/>
      <c r="P47" s="27"/>
      <c r="Q47" s="27"/>
    </row>
    <row r="48" spans="13:17" ht="28.5" customHeight="1" x14ac:dyDescent="0.25">
      <c r="M48" s="27"/>
      <c r="N48" s="27"/>
      <c r="O48" s="27"/>
      <c r="P48" s="27"/>
      <c r="Q48" s="27"/>
    </row>
    <row r="49" spans="13:17" ht="28.5" customHeight="1" x14ac:dyDescent="0.25">
      <c r="M49" s="27"/>
      <c r="N49" s="27"/>
      <c r="O49" s="27"/>
      <c r="P49" s="27"/>
      <c r="Q49" s="27"/>
    </row>
    <row r="50" spans="13:17" ht="28.5" customHeight="1" x14ac:dyDescent="0.25">
      <c r="M50" s="27"/>
      <c r="N50" s="27"/>
      <c r="O50" s="27"/>
      <c r="P50" s="27"/>
      <c r="Q50" s="27"/>
    </row>
    <row r="51" spans="13:17" ht="28.5" customHeight="1" x14ac:dyDescent="0.25">
      <c r="M51" s="27"/>
      <c r="N51" s="27"/>
      <c r="O51" s="27"/>
      <c r="P51" s="27"/>
      <c r="Q51" s="27"/>
    </row>
    <row r="52" spans="13:17" ht="28.5" customHeight="1" x14ac:dyDescent="0.25">
      <c r="M52" s="27"/>
      <c r="N52" s="27"/>
      <c r="O52" s="27"/>
      <c r="P52" s="27"/>
      <c r="Q52" s="27"/>
    </row>
    <row r="53" spans="13:17" ht="28.5" customHeight="1" x14ac:dyDescent="0.25">
      <c r="M53" s="27"/>
      <c r="N53" s="27"/>
      <c r="O53" s="27"/>
      <c r="P53" s="27"/>
      <c r="Q53" s="27"/>
    </row>
    <row r="54" spans="13:17" ht="28.5" customHeight="1" x14ac:dyDescent="0.25">
      <c r="M54" s="27"/>
      <c r="N54" s="27"/>
      <c r="O54" s="27"/>
      <c r="P54" s="27"/>
      <c r="Q54" s="27"/>
    </row>
    <row r="55" spans="13:17" ht="28.5" customHeight="1" x14ac:dyDescent="0.25">
      <c r="M55" s="27"/>
      <c r="N55" s="27"/>
      <c r="O55" s="27"/>
      <c r="P55" s="27"/>
      <c r="Q55" s="27"/>
    </row>
    <row r="56" spans="13:17" ht="28.5" customHeight="1" x14ac:dyDescent="0.25">
      <c r="M56" s="27"/>
      <c r="N56" s="27"/>
      <c r="O56" s="27"/>
      <c r="P56" s="27"/>
      <c r="Q56" s="27"/>
    </row>
    <row r="57" spans="13:17" ht="28.5" customHeight="1" x14ac:dyDescent="0.25">
      <c r="M57" s="27"/>
      <c r="N57" s="27"/>
      <c r="O57" s="27"/>
      <c r="P57" s="27"/>
      <c r="Q57" s="27"/>
    </row>
    <row r="58" spans="13:17" ht="28.5" customHeight="1" x14ac:dyDescent="0.25">
      <c r="M58" s="27"/>
      <c r="N58" s="27"/>
      <c r="O58" s="27"/>
      <c r="P58" s="27"/>
      <c r="Q58" s="27"/>
    </row>
    <row r="59" spans="13:17" ht="28.5" customHeight="1" x14ac:dyDescent="0.25">
      <c r="M59" s="27"/>
      <c r="N59" s="27"/>
      <c r="O59" s="27"/>
      <c r="P59" s="27"/>
      <c r="Q59" s="27"/>
    </row>
    <row r="60" spans="13:17" ht="28.5" customHeight="1" x14ac:dyDescent="0.25">
      <c r="M60" s="27"/>
      <c r="N60" s="27"/>
      <c r="O60" s="27"/>
      <c r="P60" s="27"/>
      <c r="Q60" s="27"/>
    </row>
    <row r="61" spans="13:17" ht="28.5" customHeight="1" x14ac:dyDescent="0.25">
      <c r="M61" s="27"/>
      <c r="N61" s="27"/>
      <c r="O61" s="27"/>
      <c r="P61" s="27"/>
      <c r="Q61" s="27"/>
    </row>
    <row r="62" spans="13:17" ht="28.5" customHeight="1" x14ac:dyDescent="0.25"/>
    <row r="63" spans="13:17" ht="28.5" customHeight="1" x14ac:dyDescent="0.25"/>
    <row r="64" spans="13:17" ht="28.5" customHeight="1" x14ac:dyDescent="0.25"/>
    <row r="65" ht="28.5" customHeight="1" x14ac:dyDescent="0.25"/>
    <row r="66" ht="28.5" customHeight="1" x14ac:dyDescent="0.25"/>
    <row r="67" ht="28.5" customHeight="1" x14ac:dyDescent="0.25"/>
    <row r="68" ht="28.5" customHeight="1" x14ac:dyDescent="0.25"/>
    <row r="69" ht="28.5" customHeight="1" x14ac:dyDescent="0.25"/>
    <row r="70" ht="28.5" customHeight="1" x14ac:dyDescent="0.25"/>
    <row r="71" ht="28.5" customHeight="1" x14ac:dyDescent="0.25"/>
    <row r="72" ht="28.5" customHeight="1" x14ac:dyDescent="0.25"/>
    <row r="73" ht="28.5" customHeight="1" x14ac:dyDescent="0.25"/>
    <row r="74" ht="28.5" customHeight="1" x14ac:dyDescent="0.25"/>
    <row r="75" ht="28.5" customHeight="1" x14ac:dyDescent="0.25"/>
    <row r="76" ht="28.5" customHeight="1" x14ac:dyDescent="0.25"/>
    <row r="77" ht="28.5" customHeight="1" x14ac:dyDescent="0.25"/>
    <row r="78" ht="28.5" customHeight="1" x14ac:dyDescent="0.25"/>
    <row r="79" ht="28.5" customHeight="1" x14ac:dyDescent="0.25"/>
    <row r="80" ht="28.5" customHeight="1" x14ac:dyDescent="0.25"/>
  </sheetData>
  <mergeCells count="9">
    <mergeCell ref="C5:Q5"/>
    <mergeCell ref="C6:Q6"/>
    <mergeCell ref="O7:P7"/>
    <mergeCell ref="A1:Q1"/>
    <mergeCell ref="A2:Q2"/>
    <mergeCell ref="A3:Q3"/>
    <mergeCell ref="A4:Q4"/>
    <mergeCell ref="A6:B6"/>
    <mergeCell ref="A5:B5"/>
  </mergeCells>
  <conditionalFormatting sqref="J10:J11">
    <cfRule type="cellIs" dxfId="38" priority="66" stopIfTrue="1" operator="between">
      <formula>1</formula>
      <formula>3</formula>
    </cfRule>
    <cfRule type="cellIs" dxfId="37" priority="67" stopIfTrue="1" operator="between">
      <formula>10</formula>
      <formula>25</formula>
    </cfRule>
    <cfRule type="cellIs" dxfId="36" priority="68" stopIfTrue="1" operator="between">
      <formula>4</formula>
      <formula>9</formula>
    </cfRule>
  </conditionalFormatting>
  <conditionalFormatting sqref="J10:J11">
    <cfRule type="cellIs" dxfId="35" priority="63" stopIfTrue="1" operator="between">
      <formula>10</formula>
      <formula>25</formula>
    </cfRule>
    <cfRule type="cellIs" dxfId="34" priority="64" stopIfTrue="1" operator="between">
      <formula>4</formula>
      <formula>9</formula>
    </cfRule>
    <cfRule type="cellIs" dxfId="33" priority="65" stopIfTrue="1" operator="between">
      <formula>1</formula>
      <formula>3</formula>
    </cfRule>
  </conditionalFormatting>
  <conditionalFormatting sqref="Q9:Q10">
    <cfRule type="cellIs" dxfId="32" priority="60" operator="greaterThan">
      <formula>15</formula>
    </cfRule>
    <cfRule type="cellIs" dxfId="31" priority="61" operator="between">
      <formula>10.01</formula>
      <formula>15</formula>
    </cfRule>
    <cfRule type="cellIs" dxfId="30" priority="62" operator="between">
      <formula>1</formula>
      <formula>10</formula>
    </cfRule>
  </conditionalFormatting>
  <conditionalFormatting sqref="E9:E10">
    <cfRule type="cellIs" dxfId="29" priority="56" stopIfTrue="1" operator="between">
      <formula>16</formula>
      <formula>25</formula>
    </cfRule>
    <cfRule type="cellIs" dxfId="28" priority="57" stopIfTrue="1" operator="between">
      <formula>10</formula>
      <formula>15</formula>
    </cfRule>
    <cfRule type="cellIs" dxfId="27" priority="58" stopIfTrue="1" operator="between">
      <formula>5</formula>
      <formula>9</formula>
    </cfRule>
    <cfRule type="cellIs" dxfId="26" priority="59" stopIfTrue="1" operator="between">
      <formula>1</formula>
      <formula>4</formula>
    </cfRule>
  </conditionalFormatting>
  <conditionalFormatting sqref="Q11">
    <cfRule type="cellIs" dxfId="25" priority="42" operator="greaterThan">
      <formula>15</formula>
    </cfRule>
    <cfRule type="cellIs" dxfId="24" priority="43" operator="between">
      <formula>10.01</formula>
      <formula>15</formula>
    </cfRule>
    <cfRule type="cellIs" dxfId="23" priority="44" operator="between">
      <formula>1</formula>
      <formula>10</formula>
    </cfRule>
  </conditionalFormatting>
  <conditionalFormatting sqref="E11">
    <cfRule type="cellIs" dxfId="22" priority="38" stopIfTrue="1" operator="between">
      <formula>16</formula>
      <formula>25</formula>
    </cfRule>
    <cfRule type="cellIs" dxfId="21" priority="39" stopIfTrue="1" operator="between">
      <formula>10</formula>
      <formula>15</formula>
    </cfRule>
    <cfRule type="cellIs" dxfId="20" priority="40" stopIfTrue="1" operator="between">
      <formula>5</formula>
      <formula>9</formula>
    </cfRule>
    <cfRule type="cellIs" dxfId="19" priority="41" stopIfTrue="1" operator="between">
      <formula>1</formula>
      <formula>4</formula>
    </cfRule>
  </conditionalFormatting>
  <conditionalFormatting sqref="Q12">
    <cfRule type="cellIs" dxfId="18" priority="29" operator="greaterThan">
      <formula>15</formula>
    </cfRule>
    <cfRule type="cellIs" dxfId="17" priority="30" operator="between">
      <formula>10.01</formula>
      <formula>15</formula>
    </cfRule>
    <cfRule type="cellIs" dxfId="16" priority="31" operator="between">
      <formula>1</formula>
      <formula>10</formula>
    </cfRule>
  </conditionalFormatting>
  <conditionalFormatting sqref="E12">
    <cfRule type="cellIs" dxfId="15" priority="25" stopIfTrue="1" operator="between">
      <formula>16</formula>
      <formula>25</formula>
    </cfRule>
    <cfRule type="cellIs" dxfId="14" priority="26" stopIfTrue="1" operator="between">
      <formula>10</formula>
      <formula>15</formula>
    </cfRule>
    <cfRule type="cellIs" dxfId="13" priority="27" stopIfTrue="1" operator="between">
      <formula>5</formula>
      <formula>9</formula>
    </cfRule>
    <cfRule type="cellIs" dxfId="12" priority="28" stopIfTrue="1" operator="between">
      <formula>1</formula>
      <formula>4</formula>
    </cfRule>
  </conditionalFormatting>
  <conditionalFormatting sqref="J12">
    <cfRule type="cellIs" dxfId="11" priority="16" stopIfTrue="1" operator="between">
      <formula>1</formula>
      <formula>3</formula>
    </cfRule>
    <cfRule type="cellIs" dxfId="10" priority="17" stopIfTrue="1" operator="between">
      <formula>10</formula>
      <formula>25</formula>
    </cfRule>
    <cfRule type="cellIs" dxfId="9" priority="18" stopIfTrue="1" operator="between">
      <formula>4</formula>
      <formula>9</formula>
    </cfRule>
  </conditionalFormatting>
  <conditionalFormatting sqref="J12">
    <cfRule type="cellIs" dxfId="8" priority="13" stopIfTrue="1" operator="between">
      <formula>10</formula>
      <formula>25</formula>
    </cfRule>
    <cfRule type="cellIs" dxfId="7" priority="14" stopIfTrue="1" operator="between">
      <formula>4</formula>
      <formula>9</formula>
    </cfRule>
    <cfRule type="cellIs" dxfId="6" priority="15" stopIfTrue="1" operator="between">
      <formula>1</formula>
      <formula>3</formula>
    </cfRule>
  </conditionalFormatting>
  <conditionalFormatting sqref="J9">
    <cfRule type="cellIs" dxfId="5" priority="10" stopIfTrue="1" operator="between">
      <formula>1</formula>
      <formula>3</formula>
    </cfRule>
    <cfRule type="cellIs" dxfId="4" priority="11" stopIfTrue="1" operator="between">
      <formula>10</formula>
      <formula>25</formula>
    </cfRule>
    <cfRule type="cellIs" dxfId="3" priority="12" stopIfTrue="1" operator="between">
      <formula>4</formula>
      <formula>9</formula>
    </cfRule>
  </conditionalFormatting>
  <conditionalFormatting sqref="J9">
    <cfRule type="cellIs" dxfId="2" priority="7" stopIfTrue="1" operator="between">
      <formula>10</formula>
      <formula>25</formula>
    </cfRule>
    <cfRule type="cellIs" dxfId="1" priority="8" stopIfTrue="1" operator="between">
      <formula>4</formula>
      <formula>9</formula>
    </cfRule>
    <cfRule type="cellIs" dxfId="0" priority="9" stopIfTrue="1" operator="between">
      <formula>1</formula>
      <formula>3</formula>
    </cfRule>
  </conditionalFormatting>
  <dataValidations count="2">
    <dataValidation type="list" allowBlank="1" showInputMessage="1" showErrorMessage="1" promptTitle="ORGNANISMO JUDICIAL" prompt="Por favor inserte la letra P o la letra S" sqref="N10">
      <formula1>$M$42:$M$43</formula1>
    </dataValidation>
    <dataValidation type="list" allowBlank="1" showInputMessage="1" showErrorMessage="1" promptTitle="ORGANISMO JUDICIAL" prompt="Por favor inserte la letra P o la letra S" sqref="N9">
      <formula1>$M$42:$M$43</formula1>
    </dataValidation>
  </dataValidations>
  <printOptions horizontalCentered="1"/>
  <pageMargins left="0.70866141732283472" right="0.70866141732283472" top="0.74803149606299213" bottom="0.74803149606299213" header="0.31496062992125984" footer="0.31496062992125984"/>
  <pageSetup paperSize="5" scale="31" orientation="landscape" r:id="rId1"/>
  <ignoredErrors>
    <ignoredError sqref="L11:L12 O11:Q12"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PLAN DE TRABAJO - 2025</vt:lpstr>
      <vt:lpstr>Hoja1</vt:lpstr>
      <vt:lpstr>RIESGO 1</vt:lpstr>
      <vt:lpstr>RIESGO 2</vt:lpstr>
      <vt:lpstr>RIESGO 3</vt:lpstr>
      <vt:lpstr>RIESGO 4</vt:lpstr>
      <vt:lpstr>plan de trabajo</vt:lpstr>
      <vt:lpstr>'plan de trabajo'!Área_de_impresión</vt:lpstr>
      <vt:lpstr>'PLAN DE TRABAJO - 2025'!Área_de_impresión</vt:lpstr>
      <vt:lpstr>'plan de trabajo'!Títulos_a_imprimir</vt:lpstr>
      <vt:lpstr>'PLAN DE TRABAJO - 2025'!Títulos_a_imprimir</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Morales Alvarado, Diego Bernabé</dc:creator>
  <cp:lastModifiedBy>Arias Garcia, Herberth Giovanni</cp:lastModifiedBy>
  <cp:lastPrinted>2026-02-02T21:41:26Z</cp:lastPrinted>
  <dcterms:created xsi:type="dcterms:W3CDTF">2022-04-22T17:37:07Z</dcterms:created>
  <dcterms:modified xsi:type="dcterms:W3CDTF">2026-07-24T16:33:26Z</dcterms:modified>
</cp:coreProperties>
</file>